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BP\ED Department\Certification Archives\GPA Charts\"/>
    </mc:Choice>
  </mc:AlternateContent>
  <xr:revisionPtr revIDLastSave="0" documentId="13_ncr:1_{21BBD9C6-870F-48B5-9075-04E4E1286277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6" i="1"/>
  <c r="N43" i="1"/>
  <c r="N34" i="1"/>
  <c r="K30" i="1"/>
  <c r="N24" i="1"/>
  <c r="N23" i="1"/>
  <c r="N22" i="1"/>
  <c r="N21" i="1"/>
  <c r="N20" i="1"/>
  <c r="N19" i="1"/>
  <c r="N18" i="1"/>
  <c r="N17" i="1"/>
  <c r="N16" i="1"/>
  <c r="N15" i="1"/>
  <c r="N14" i="1"/>
  <c r="N13" i="1"/>
  <c r="N10" i="1"/>
  <c r="N9" i="1"/>
  <c r="N6" i="1"/>
  <c r="K49" i="1" l="1"/>
  <c r="K50" i="1" s="1"/>
  <c r="N31" i="1"/>
  <c r="N32" i="1"/>
  <c r="N33" i="1"/>
  <c r="N35" i="1"/>
  <c r="N40" i="1"/>
  <c r="N41" i="1"/>
  <c r="N42" i="1"/>
  <c r="N44" i="1"/>
  <c r="N45" i="1"/>
  <c r="N46" i="1"/>
  <c r="N47" i="1"/>
  <c r="N48" i="1"/>
  <c r="N28" i="1"/>
  <c r="N29" i="1"/>
  <c r="N27" i="1"/>
  <c r="N26" i="1"/>
  <c r="N25" i="1"/>
  <c r="N12" i="1"/>
  <c r="N11" i="1"/>
  <c r="N8" i="1"/>
  <c r="N7" i="1"/>
  <c r="N5" i="1"/>
  <c r="N4" i="1"/>
  <c r="N3" i="1"/>
  <c r="N30" i="1" l="1"/>
  <c r="N49" i="1"/>
  <c r="F8" i="1"/>
  <c r="F9" i="1"/>
  <c r="F10" i="1"/>
  <c r="F11" i="1"/>
  <c r="F12" i="1"/>
  <c r="F13" i="1"/>
  <c r="F7" i="1"/>
  <c r="F5" i="1"/>
  <c r="F4" i="1"/>
  <c r="N50" i="1" l="1"/>
  <c r="B22" i="1" s="1"/>
  <c r="C15" i="1"/>
  <c r="F15" i="1" l="1"/>
  <c r="B17" i="1" s="1"/>
</calcChain>
</file>

<file path=xl/sharedStrings.xml><?xml version="1.0" encoding="utf-8"?>
<sst xmlns="http://schemas.openxmlformats.org/spreadsheetml/2006/main" count="211" uniqueCount="143">
  <si>
    <t>Course #</t>
  </si>
  <si>
    <t>Course Title</t>
  </si>
  <si>
    <t>GPA Hours</t>
  </si>
  <si>
    <t>GPA</t>
  </si>
  <si>
    <t>P/F</t>
  </si>
  <si>
    <t>Foundations of Education</t>
  </si>
  <si>
    <t>Content Academic Literacy</t>
  </si>
  <si>
    <t>Management of Instruction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</si>
  <si>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</si>
  <si>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</si>
  <si>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</si>
  <si>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</si>
  <si>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</si>
  <si>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</si>
  <si>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</si>
  <si>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</si>
  <si>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</si>
  <si>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</si>
  <si>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</si>
  <si>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</si>
  <si>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</si>
  <si>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</si>
  <si>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</si>
  <si>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</si>
  <si>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</si>
  <si>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</si>
  <si>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</si>
  <si>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</si>
  <si>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</si>
  <si>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</si>
  <si>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</si>
  <si>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</si>
  <si>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</si>
  <si>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</si>
  <si>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Measure. &amp; Evaluation</t>
  </si>
  <si>
    <t>Psych. of the Excep. Child</t>
  </si>
  <si>
    <t>PHYS 195</t>
  </si>
  <si>
    <t>PHYS 196</t>
  </si>
  <si>
    <t>CHEM 130</t>
  </si>
  <si>
    <t>Biology</t>
  </si>
  <si>
    <t>BIOL 107</t>
  </si>
  <si>
    <t>Physical Geology</t>
  </si>
  <si>
    <t>Introduction to Astronomy</t>
  </si>
  <si>
    <t>PHYS 245</t>
  </si>
  <si>
    <t>Meteorology</t>
  </si>
  <si>
    <t>Matrix Category</t>
  </si>
  <si>
    <t>Grade</t>
  </si>
  <si>
    <t>History &amp; Philosophy of Science
(Minimum 1)</t>
  </si>
  <si>
    <t>Philosophy of Science</t>
  </si>
  <si>
    <t>Chemical Principles I</t>
  </si>
  <si>
    <t>Elec #1</t>
  </si>
  <si>
    <t>Elec #2</t>
  </si>
  <si>
    <t>Elec #3</t>
  </si>
  <si>
    <t>Total Points</t>
  </si>
  <si>
    <t>BIOL 100</t>
  </si>
  <si>
    <t>BIOL 108</t>
  </si>
  <si>
    <t>NASC 140</t>
  </si>
  <si>
    <t>PHYS 131</t>
  </si>
  <si>
    <t>ENVS 200</t>
  </si>
  <si>
    <t>Intro to Environmental Studies</t>
  </si>
  <si>
    <t>ENVS 210</t>
  </si>
  <si>
    <t>Environmental Science</t>
  </si>
  <si>
    <t>BIOL 301</t>
  </si>
  <si>
    <t>Intro to Ecology</t>
  </si>
  <si>
    <t>Physics I (w/calculus)</t>
  </si>
  <si>
    <t>Physics II (w/calculus)</t>
  </si>
  <si>
    <t>BIOL 104</t>
  </si>
  <si>
    <t>Ecology &amp; Evolution of the Organism</t>
  </si>
  <si>
    <t>PHYS 105</t>
  </si>
  <si>
    <t>Earth System Science</t>
  </si>
  <si>
    <t>Earth Science (Minimum 1)</t>
  </si>
  <si>
    <t>Environmental Science (Minimum 1)</t>
  </si>
  <si>
    <r>
      <t xml:space="preserve">Total Credit Hours CHEM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20 required</t>
    </r>
    <r>
      <rPr>
        <b/>
        <sz val="8"/>
        <color rgb="FFFF0000"/>
        <rFont val="Calibri"/>
        <family val="2"/>
        <scheme val="minor"/>
      </rPr>
      <t>)</t>
    </r>
  </si>
  <si>
    <r>
      <t xml:space="preserve">Total Credit Hours non-CHEM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</si>
  <si>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r>
      <t>Total Credit Hours CHEM Courses</t>
    </r>
    <r>
      <rPr>
        <b/>
        <sz val="8"/>
        <color rgb="FFFF0000"/>
        <rFont val="Calibri (Body)_x0000_"/>
      </rPr>
      <t xml:space="preserve"> (35 required)</t>
    </r>
  </si>
  <si>
    <t>College Physics I</t>
  </si>
  <si>
    <t>Physics (Minimum 1)</t>
  </si>
  <si>
    <t>Biology (Minimum 1)</t>
  </si>
  <si>
    <t>CHEM 435</t>
  </si>
  <si>
    <t>Cells, Molecules, &amp; Genes</t>
  </si>
  <si>
    <t>Introductory Biology II</t>
  </si>
  <si>
    <t>Biochemistry II:Metabolism</t>
  </si>
  <si>
    <t>Inorganic Chemistry (Minimum 1)</t>
  </si>
  <si>
    <t>CHEM 131</t>
  </si>
  <si>
    <t>CHEM 275</t>
  </si>
  <si>
    <t>Chemical Principles II</t>
  </si>
  <si>
    <t>Introduction to Inorganic Principles</t>
  </si>
  <si>
    <t>CHEM 222</t>
  </si>
  <si>
    <t>CHEM 312</t>
  </si>
  <si>
    <t>CHEM 322</t>
  </si>
  <si>
    <t>CHEM 350</t>
  </si>
  <si>
    <t>Introduction to Quantitative Analysis</t>
  </si>
  <si>
    <t>Foundations of Chemical Analysis</t>
  </si>
  <si>
    <t>Instrumental Analysis</t>
  </si>
  <si>
    <t>Analytical Chemistry for the Life Sciences</t>
  </si>
  <si>
    <t>Analytical Chemistry (Minimum 1)</t>
  </si>
  <si>
    <t>CHEM 320</t>
  </si>
  <si>
    <t>CHEM 329</t>
  </si>
  <si>
    <t>CHEM 330</t>
  </si>
  <si>
    <t>CHEM 331</t>
  </si>
  <si>
    <t>CHEM 333</t>
  </si>
  <si>
    <t>Organic Chemistry (Minimum 1)</t>
  </si>
  <si>
    <t>Foundations of Organic Chemistry</t>
  </si>
  <si>
    <t>Organic Chemistry I</t>
  </si>
  <si>
    <t>Organic Chemistry I Lab</t>
  </si>
  <si>
    <t>Organic Chemistry II</t>
  </si>
  <si>
    <t>Organic Chemistry II Lab</t>
  </si>
  <si>
    <t>Organic Chemistry Lab</t>
  </si>
  <si>
    <t>CHEM 323</t>
  </si>
  <si>
    <t>CHEM 324</t>
  </si>
  <si>
    <t>CHEM 325</t>
  </si>
  <si>
    <t>CHEM 326</t>
  </si>
  <si>
    <t>CHEM 337</t>
  </si>
  <si>
    <t>Physical Chemistry (Minimum 1)</t>
  </si>
  <si>
    <t>Physical Chemistry I</t>
  </si>
  <si>
    <t>Physical Chemistry I Lab</t>
  </si>
  <si>
    <t>Physical Chemistry II</t>
  </si>
  <si>
    <t>Physical Chemistry II Lab</t>
  </si>
  <si>
    <t>Physical Chemistry of Biochemical Systems</t>
  </si>
  <si>
    <t>Biochemistry (Minimum 1)</t>
  </si>
  <si>
    <t>CHEM 310</t>
  </si>
  <si>
    <t>CHEM 335</t>
  </si>
  <si>
    <t>Modern Methods in Biochemistry</t>
  </si>
  <si>
    <t>Biochemistry | Structure and Function</t>
  </si>
  <si>
    <t>Chemistry Electives (Select as needed)</t>
  </si>
  <si>
    <t>Psych. Foundations of Educ</t>
  </si>
  <si>
    <t>Inst. Intervent/Reading Def</t>
  </si>
  <si>
    <t>Exploratory Field Exp (1)</t>
  </si>
  <si>
    <t>Teaching Internship (8 cr)</t>
  </si>
  <si>
    <t>Research/ Appld Educ Psyc</t>
  </si>
  <si>
    <t xml:space="preserve">PHYS 185 </t>
  </si>
  <si>
    <t>PHYS 186</t>
  </si>
  <si>
    <t>College Physics II</t>
  </si>
  <si>
    <t>Enter values in purple boxes</t>
  </si>
  <si>
    <t>STEM 310  or</t>
  </si>
  <si>
    <t>History of Science I:The Origins of Western Sci</t>
  </si>
  <si>
    <t>STEM 311  or</t>
  </si>
  <si>
    <t>History of Science II:Creating Modern Science</t>
  </si>
  <si>
    <t>STEM 515G</t>
  </si>
  <si>
    <t>PHYS 190</t>
  </si>
  <si>
    <t>PHYS 191</t>
  </si>
  <si>
    <t>Calculus for Physics I</t>
  </si>
  <si>
    <t>Calculus for Physics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</si>
</sst>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27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7" xfId="0" applyFont="1" applyBorder="1"/>
    <xf numFmtId="0" fontId="9" fillId="0" borderId="3" xfId="0" applyFont="1" applyBorder="1"/>
    <xf numFmtId="0" fontId="2" fillId="0" borderId="6" xfId="0" applyFont="1" applyBorder="1"/>
    <xf numFmtId="0" fontId="3" fillId="0" borderId="2" xfId="0" applyFont="1" applyBorder="1"/>
    <xf numFmtId="0" fontId="3" fillId="0" borderId="0" xfId="0" applyFont="1"/>
    <xf numFmtId="0" fontId="8" fillId="0" borderId="4" xfId="0" applyFont="1" applyBorder="1"/>
    <xf numFmtId="0" fontId="9" fillId="0" borderId="1" xfId="0" applyFont="1" applyBorder="1"/>
    <xf numFmtId="0" fontId="2" fillId="0" borderId="6" xfId="0" applyFont="1" applyBorder="1" applyAlignment="1">
      <alignment vertical="center" wrapText="1"/>
    </xf>
    <xf numFmtId="0" fontId="13" fillId="0" borderId="2" xfId="0" applyFont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 wrapText="1"/>
    </xf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Protection="1">
      <protection locked="0"/>
    </xf>
    <xf numFmtId="0" fontId="4" fillId="3" borderId="27" xfId="0" applyFont="1" applyFill="1" applyBorder="1" applyAlignment="1" applyProtection="1">
      <alignment horizontal="right"/>
      <protection locked="0"/>
    </xf>
    <xf numFmtId="0" fontId="4" fillId="3" borderId="28" xfId="0" applyFont="1" applyFill="1" applyBorder="1" applyProtection="1"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>
      <alignment vertical="center" wrapText="1"/>
    </xf>
    <xf numFmtId="0" fontId="3" fillId="3" borderId="37" xfId="0" applyFont="1" applyFill="1" applyBorder="1" applyAlignment="1" applyProtection="1">
      <alignment vertical="center" wrapText="1"/>
      <protection locked="0"/>
    </xf>
    <xf numFmtId="0" fontId="3" fillId="3" borderId="37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 applyAlignment="1">
      <alignment horizontal="center"/>
    </xf>
    <xf numFmtId="0" fontId="16" fillId="4" borderId="24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38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vertical="center" wrapText="1"/>
      <protection locked="0"/>
    </xf>
    <xf numFmtId="0" fontId="3" fillId="5" borderId="37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20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5" borderId="25" xfId="0" applyFont="1" applyFill="1" applyBorder="1" applyAlignment="1" applyProtection="1">
      <alignment vertical="center" wrapText="1"/>
      <protection locked="0"/>
    </xf>
    <xf numFmtId="0" fontId="4" fillId="5" borderId="26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Protection="1">
      <protection locked="0"/>
    </xf>
    <xf numFmtId="0" fontId="4" fillId="5" borderId="27" xfId="0" applyFont="1" applyFill="1" applyBorder="1" applyAlignment="1" applyProtection="1">
      <alignment horizontal="right"/>
      <protection locked="0"/>
    </xf>
    <xf numFmtId="0" fontId="4" fillId="5" borderId="28" xfId="0" applyFont="1" applyFill="1" applyBorder="1" applyProtection="1">
      <protection locked="0"/>
    </xf>
    <xf numFmtId="0" fontId="4" fillId="6" borderId="26" xfId="0" applyFont="1" applyFill="1" applyBorder="1" applyAlignment="1" applyProtection="1">
      <alignment vertical="center"/>
      <protection locked="0"/>
    </xf>
    <xf numFmtId="0" fontId="4" fillId="6" borderId="27" xfId="0" applyFont="1" applyFill="1" applyBorder="1" applyAlignment="1" applyProtection="1">
      <alignment vertical="center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Protection="1">
      <protection locked="0"/>
    </xf>
    <xf numFmtId="0" fontId="4" fillId="6" borderId="27" xfId="0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0" fontId="3" fillId="6" borderId="6" xfId="0" applyFont="1" applyFill="1" applyBorder="1"/>
    <xf numFmtId="0" fontId="3" fillId="6" borderId="30" xfId="0" applyFont="1" applyFill="1" applyBorder="1" applyAlignment="1">
      <alignment horizontal="right"/>
    </xf>
    <xf numFmtId="0" fontId="3" fillId="6" borderId="30" xfId="0" applyFont="1" applyFill="1" applyBorder="1"/>
    <xf numFmtId="0" fontId="3" fillId="6" borderId="30" xfId="0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3" fillId="6" borderId="7" xfId="0" applyFont="1" applyFill="1" applyBorder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vertical="center" wrapText="1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3" xfId="0" applyFill="1" applyBorder="1" applyAlignment="1">
      <alignment vertical="center" wrapText="1"/>
    </xf>
    <xf numFmtId="0" fontId="0" fillId="5" borderId="34" xfId="0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>
      <alignment vertical="center" wrapText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B27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view="pageLayout" zoomScaleNormal="90" workbookViewId="0">
      <selection activeCell="F27" sqref="F27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14" customWidth="1"/>
    <col min="5" max="5" width="5.7109375" style="2" customWidth="1"/>
    <col min="6" max="7" width="6.7109375" style="2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60.75" thickBot="1">
      <c r="A1" s="15" t="s">
        <v>0</v>
      </c>
      <c r="B1" s="16" t="s">
        <v>1</v>
      </c>
      <c r="C1" s="16" t="s">
        <v>2</v>
      </c>
      <c r="D1" s="16" t="s">
        <v>9</v>
      </c>
      <c r="E1" s="16" t="s">
        <v>31</v>
      </c>
      <c r="F1" s="17" t="s">
        <v>11</v>
      </c>
      <c r="G1" s="18"/>
      <c r="H1" s="150" t="s">
        <v>45</v>
      </c>
      <c r="I1" s="54" t="s">
        <v>0</v>
      </c>
      <c r="J1" s="55" t="s">
        <v>1</v>
      </c>
      <c r="K1" s="55" t="s">
        <v>2</v>
      </c>
      <c r="L1" s="55" t="s">
        <v>9</v>
      </c>
      <c r="M1" s="55" t="s">
        <v>46</v>
      </c>
      <c r="N1" s="55" t="s">
        <v>11</v>
      </c>
    </row>
    <row r="2" spans="1:14" ht="15.75" customHeight="1" thickBot="1">
      <c r="A2" s="19"/>
      <c r="B2" s="20" t="s">
        <v>8</v>
      </c>
      <c r="C2" s="21"/>
      <c r="D2" s="22"/>
      <c r="E2" s="21"/>
      <c r="F2" s="23"/>
      <c r="G2" s="24"/>
      <c r="H2" s="151"/>
      <c r="I2" s="152" t="s">
        <v>12</v>
      </c>
      <c r="J2" s="153"/>
      <c r="K2" s="153"/>
      <c r="L2" s="153"/>
      <c r="M2" s="153"/>
      <c r="N2" s="154"/>
    </row>
    <row r="3" spans="1:14" s="4" customFormat="1" ht="15" customHeight="1">
      <c r="A3" s="66" t="s">
        <v>13</v>
      </c>
      <c r="B3" s="25" t="s">
        <v>127</v>
      </c>
      <c r="C3" s="67"/>
      <c r="D3" s="68" t="s">
        <v>4</v>
      </c>
      <c r="E3" s="67"/>
      <c r="F3" s="65"/>
      <c r="G3" s="3"/>
      <c r="H3" s="155" t="s">
        <v>47</v>
      </c>
      <c r="I3" s="161" t="s">
        <v>134</v>
      </c>
      <c r="J3" s="69" t="s">
        <v>135</v>
      </c>
      <c r="K3" s="92"/>
      <c r="L3" s="57" t="s">
        <v>10</v>
      </c>
      <c r="M3" s="93"/>
      <c r="N3" s="58">
        <f t="shared" ref="N3:N27" si="0">IF(M3="A",4,IF(M3="B",3,IF(M3="C",2,IF(M3="D",1,0))))*K3</f>
        <v>0</v>
      </c>
    </row>
    <row r="4" spans="1:14" s="4" customFormat="1" ht="13.5" customHeight="1">
      <c r="A4" s="27" t="s">
        <v>15</v>
      </c>
      <c r="B4" s="26" t="s">
        <v>5</v>
      </c>
      <c r="C4" s="90"/>
      <c r="D4" s="50" t="s">
        <v>10</v>
      </c>
      <c r="E4" s="91"/>
      <c r="F4" s="52">
        <f>IF(E4="A",4,IF(E4="B",3,IF(E4="C",2,IF(E4="D",1,0))))*C4</f>
        <v>0</v>
      </c>
      <c r="G4" s="3"/>
      <c r="H4" s="156"/>
      <c r="I4" s="162" t="s">
        <v>136</v>
      </c>
      <c r="J4" s="56" t="s">
        <v>137</v>
      </c>
      <c r="K4" s="92"/>
      <c r="L4" s="57" t="s">
        <v>10</v>
      </c>
      <c r="M4" s="93"/>
      <c r="N4" s="58">
        <f t="shared" si="0"/>
        <v>0</v>
      </c>
    </row>
    <row r="5" spans="1:14" s="4" customFormat="1" ht="12.75" customHeight="1">
      <c r="A5" s="27" t="s">
        <v>14</v>
      </c>
      <c r="B5" s="26" t="s">
        <v>32</v>
      </c>
      <c r="C5" s="90"/>
      <c r="D5" s="50" t="s">
        <v>10</v>
      </c>
      <c r="E5" s="91"/>
      <c r="F5" s="52">
        <f>IF(E5="A",4,IF(E5="B",3,IF(E5="C",2,IF(E5="D",1,0))))*C5</f>
        <v>0</v>
      </c>
      <c r="G5" s="5"/>
      <c r="H5" s="157"/>
      <c r="I5" s="163" t="s">
        <v>138</v>
      </c>
      <c r="J5" s="59" t="s">
        <v>48</v>
      </c>
      <c r="K5" s="92"/>
      <c r="L5" s="57" t="s">
        <v>10</v>
      </c>
      <c r="M5" s="93"/>
      <c r="N5" s="58">
        <f t="shared" si="0"/>
        <v>0</v>
      </c>
    </row>
    <row r="6" spans="1:14" s="4" customFormat="1" ht="12" customHeight="1">
      <c r="A6" s="27" t="s">
        <v>16</v>
      </c>
      <c r="B6" s="26" t="s">
        <v>33</v>
      </c>
      <c r="C6" s="49"/>
      <c r="D6" s="50" t="s">
        <v>4</v>
      </c>
      <c r="E6" s="51"/>
      <c r="F6" s="53"/>
      <c r="G6" s="5"/>
      <c r="H6" s="158" t="s">
        <v>82</v>
      </c>
      <c r="I6" s="72" t="s">
        <v>38</v>
      </c>
      <c r="J6" s="84" t="s">
        <v>49</v>
      </c>
      <c r="K6" s="92"/>
      <c r="L6" s="57" t="s">
        <v>10</v>
      </c>
      <c r="M6" s="93"/>
      <c r="N6" s="58">
        <f t="shared" ref="N6" si="1">IF(M6="A",4,IF(M6="B",3,IF(M6="C",2,IF(M6="D",1,0))))*K6</f>
        <v>0</v>
      </c>
    </row>
    <row r="7" spans="1:14" s="4" customFormat="1" ht="12" customHeight="1">
      <c r="A7" s="27" t="s">
        <v>17</v>
      </c>
      <c r="B7" s="26" t="s">
        <v>125</v>
      </c>
      <c r="C7" s="90"/>
      <c r="D7" s="50" t="s">
        <v>10</v>
      </c>
      <c r="E7" s="91"/>
      <c r="F7" s="52">
        <f>IF(E7="A",4,IF(E7="B",3,IF(E7="C",2,IF(E7="D",1,0))))*C7</f>
        <v>0</v>
      </c>
      <c r="G7" s="5"/>
      <c r="H7" s="140"/>
      <c r="I7" s="80" t="s">
        <v>83</v>
      </c>
      <c r="J7" s="81" t="s">
        <v>85</v>
      </c>
      <c r="K7" s="92"/>
      <c r="L7" s="57" t="s">
        <v>10</v>
      </c>
      <c r="M7" s="93"/>
      <c r="N7" s="58">
        <f t="shared" si="0"/>
        <v>0</v>
      </c>
    </row>
    <row r="8" spans="1:14" s="4" customFormat="1" ht="11.25">
      <c r="A8" s="27" t="s">
        <v>18</v>
      </c>
      <c r="B8" s="26" t="s">
        <v>34</v>
      </c>
      <c r="C8" s="90"/>
      <c r="D8" s="50" t="s">
        <v>10</v>
      </c>
      <c r="E8" s="91"/>
      <c r="F8" s="52">
        <f t="shared" ref="F8:F13" si="2">IF(E8="A",4,IF(E8="B",3,IF(E8="C",2,IF(E8="D",1,0))))*C8</f>
        <v>0</v>
      </c>
      <c r="G8" s="5"/>
      <c r="H8" s="147"/>
      <c r="I8" s="82" t="s">
        <v>84</v>
      </c>
      <c r="J8" s="83" t="s">
        <v>86</v>
      </c>
      <c r="K8" s="92"/>
      <c r="L8" s="57" t="s">
        <v>10</v>
      </c>
      <c r="M8" s="93"/>
      <c r="N8" s="58">
        <f t="shared" si="0"/>
        <v>0</v>
      </c>
    </row>
    <row r="9" spans="1:14" s="4" customFormat="1" ht="11.25">
      <c r="A9" s="27" t="s">
        <v>19</v>
      </c>
      <c r="B9" s="26" t="s">
        <v>6</v>
      </c>
      <c r="C9" s="90"/>
      <c r="D9" s="50" t="s">
        <v>10</v>
      </c>
      <c r="E9" s="91"/>
      <c r="F9" s="52">
        <f t="shared" si="2"/>
        <v>0</v>
      </c>
      <c r="G9" s="5"/>
      <c r="H9" s="146" t="s">
        <v>95</v>
      </c>
      <c r="I9" s="86" t="s">
        <v>87</v>
      </c>
      <c r="J9" s="84" t="s">
        <v>91</v>
      </c>
      <c r="K9" s="92"/>
      <c r="L9" s="57" t="s">
        <v>10</v>
      </c>
      <c r="M9" s="93"/>
      <c r="N9" s="58">
        <f t="shared" ref="N9:N10" si="3">IF(M9="A",4,IF(M9="B",3,IF(M9="C",2,IF(M9="D",1,0))))*K9</f>
        <v>0</v>
      </c>
    </row>
    <row r="10" spans="1:14" s="4" customFormat="1" ht="11.25">
      <c r="A10" s="27" t="s">
        <v>20</v>
      </c>
      <c r="B10" s="26" t="s">
        <v>35</v>
      </c>
      <c r="C10" s="90"/>
      <c r="D10" s="50" t="s">
        <v>10</v>
      </c>
      <c r="E10" s="91"/>
      <c r="F10" s="52">
        <f t="shared" si="2"/>
        <v>0</v>
      </c>
      <c r="G10" s="5"/>
      <c r="H10" s="159"/>
      <c r="I10" s="80" t="s">
        <v>88</v>
      </c>
      <c r="J10" s="81" t="s">
        <v>92</v>
      </c>
      <c r="K10" s="92"/>
      <c r="L10" s="57" t="s">
        <v>10</v>
      </c>
      <c r="M10" s="93"/>
      <c r="N10" s="58">
        <f t="shared" si="3"/>
        <v>0</v>
      </c>
    </row>
    <row r="11" spans="1:14" s="4" customFormat="1" ht="11.25">
      <c r="A11" s="27" t="s">
        <v>21</v>
      </c>
      <c r="B11" s="26" t="s">
        <v>126</v>
      </c>
      <c r="C11" s="90"/>
      <c r="D11" s="50" t="s">
        <v>10</v>
      </c>
      <c r="E11" s="91"/>
      <c r="F11" s="52">
        <f t="shared" si="2"/>
        <v>0</v>
      </c>
      <c r="G11" s="5"/>
      <c r="H11" s="159"/>
      <c r="I11" s="85" t="s">
        <v>89</v>
      </c>
      <c r="J11" s="71" t="s">
        <v>93</v>
      </c>
      <c r="K11" s="92"/>
      <c r="L11" s="57" t="s">
        <v>10</v>
      </c>
      <c r="M11" s="93"/>
      <c r="N11" s="58">
        <f t="shared" si="0"/>
        <v>0</v>
      </c>
    </row>
    <row r="12" spans="1:14" s="4" customFormat="1" ht="11.25">
      <c r="A12" s="27" t="s">
        <v>22</v>
      </c>
      <c r="B12" s="26" t="s">
        <v>7</v>
      </c>
      <c r="C12" s="90"/>
      <c r="D12" s="50" t="s">
        <v>10</v>
      </c>
      <c r="E12" s="90"/>
      <c r="F12" s="52">
        <f t="shared" si="2"/>
        <v>0</v>
      </c>
      <c r="G12" s="5"/>
      <c r="H12" s="160"/>
      <c r="I12" s="87" t="s">
        <v>90</v>
      </c>
      <c r="J12" s="73" t="s">
        <v>94</v>
      </c>
      <c r="K12" s="90"/>
      <c r="L12" s="57" t="s">
        <v>10</v>
      </c>
      <c r="M12" s="93"/>
      <c r="N12" s="58">
        <f t="shared" si="0"/>
        <v>0</v>
      </c>
    </row>
    <row r="13" spans="1:14" s="4" customFormat="1" ht="11.25">
      <c r="A13" s="27" t="s">
        <v>23</v>
      </c>
      <c r="B13" s="26" t="s">
        <v>129</v>
      </c>
      <c r="C13" s="90"/>
      <c r="D13" s="50" t="s">
        <v>10</v>
      </c>
      <c r="E13" s="90"/>
      <c r="F13" s="52">
        <f t="shared" si="2"/>
        <v>0</v>
      </c>
      <c r="G13" s="5"/>
      <c r="H13" s="146" t="s">
        <v>101</v>
      </c>
      <c r="I13" s="72" t="s">
        <v>96</v>
      </c>
      <c r="J13" s="70" t="s">
        <v>102</v>
      </c>
      <c r="K13" s="90"/>
      <c r="L13" s="57" t="s">
        <v>10</v>
      </c>
      <c r="M13" s="93"/>
      <c r="N13" s="58">
        <f t="shared" ref="N13:N18" si="4">IF(M13="A",4,IF(M13="B",3,IF(M13="C",2,IF(M13="D",1,0))))*K13</f>
        <v>0</v>
      </c>
    </row>
    <row r="14" spans="1:14" s="4" customFormat="1" ht="11.25">
      <c r="A14" s="27" t="s">
        <v>24</v>
      </c>
      <c r="B14" s="26" t="s">
        <v>128</v>
      </c>
      <c r="C14" s="49"/>
      <c r="D14" s="50" t="s">
        <v>4</v>
      </c>
      <c r="E14" s="49"/>
      <c r="F14" s="64"/>
      <c r="G14" s="5"/>
      <c r="H14" s="140"/>
      <c r="I14" s="85" t="s">
        <v>97</v>
      </c>
      <c r="J14" s="71" t="s">
        <v>103</v>
      </c>
      <c r="K14" s="90"/>
      <c r="L14" s="57" t="s">
        <v>10</v>
      </c>
      <c r="M14" s="93"/>
      <c r="N14" s="58">
        <f t="shared" si="4"/>
        <v>0</v>
      </c>
    </row>
    <row r="15" spans="1:14" s="4" customFormat="1" ht="15" customHeight="1" thickBot="1">
      <c r="A15" s="129"/>
      <c r="B15" s="130" t="s">
        <v>26</v>
      </c>
      <c r="C15" s="131">
        <f>SUM(C7:C13,C5,C4)</f>
        <v>0</v>
      </c>
      <c r="D15" s="132"/>
      <c r="E15" s="130" t="s">
        <v>25</v>
      </c>
      <c r="F15" s="133">
        <f>SUM(F4:F13)</f>
        <v>0</v>
      </c>
      <c r="G15" s="41"/>
      <c r="H15" s="140"/>
      <c r="I15" s="85" t="s">
        <v>98</v>
      </c>
      <c r="J15" s="71" t="s">
        <v>104</v>
      </c>
      <c r="K15" s="90"/>
      <c r="L15" s="57" t="s">
        <v>10</v>
      </c>
      <c r="M15" s="93"/>
      <c r="N15" s="58">
        <f t="shared" si="4"/>
        <v>0</v>
      </c>
    </row>
    <row r="16" spans="1:14" s="4" customFormat="1" ht="13.5" customHeight="1">
      <c r="A16" s="134"/>
      <c r="B16" s="135"/>
      <c r="C16" s="136"/>
      <c r="D16" s="137"/>
      <c r="E16" s="135"/>
      <c r="F16" s="138"/>
      <c r="G16" s="41"/>
      <c r="H16" s="140"/>
      <c r="I16" s="85" t="s">
        <v>99</v>
      </c>
      <c r="J16" s="71" t="s">
        <v>105</v>
      </c>
      <c r="K16" s="90"/>
      <c r="L16" s="57" t="s">
        <v>10</v>
      </c>
      <c r="M16" s="93"/>
      <c r="N16" s="58">
        <f t="shared" si="4"/>
        <v>0</v>
      </c>
    </row>
    <row r="17" spans="1:14" s="4" customFormat="1" ht="18" customHeight="1">
      <c r="A17" s="28" t="s">
        <v>3</v>
      </c>
      <c r="B17" s="29" t="e">
        <f>(F15/C15)</f>
        <v>#DIV/0!</v>
      </c>
      <c r="C17" s="43" t="s">
        <v>29</v>
      </c>
      <c r="D17" s="44"/>
      <c r="E17" s="45"/>
      <c r="F17" s="32"/>
      <c r="G17" s="42"/>
      <c r="H17" s="140"/>
      <c r="I17" s="85" t="s">
        <v>89</v>
      </c>
      <c r="J17" s="71" t="s">
        <v>106</v>
      </c>
      <c r="K17" s="90"/>
      <c r="L17" s="57" t="s">
        <v>10</v>
      </c>
      <c r="M17" s="93"/>
      <c r="N17" s="58">
        <f t="shared" si="4"/>
        <v>0</v>
      </c>
    </row>
    <row r="18" spans="1:14" s="4" customFormat="1" ht="12.95" customHeight="1" thickBot="1">
      <c r="A18" s="30" t="s">
        <v>8</v>
      </c>
      <c r="B18" s="31"/>
      <c r="C18" s="46" t="s">
        <v>27</v>
      </c>
      <c r="D18" s="32"/>
      <c r="E18" s="32"/>
      <c r="F18" s="32"/>
      <c r="G18" s="42"/>
      <c r="H18" s="147"/>
      <c r="I18" s="87" t="s">
        <v>100</v>
      </c>
      <c r="J18" s="73" t="s">
        <v>107</v>
      </c>
      <c r="K18" s="90"/>
      <c r="L18" s="57" t="s">
        <v>10</v>
      </c>
      <c r="M18" s="93"/>
      <c r="N18" s="58">
        <f t="shared" si="4"/>
        <v>0</v>
      </c>
    </row>
    <row r="19" spans="1:14" s="4" customFormat="1" ht="15.75" customHeight="1">
      <c r="A19" s="32"/>
      <c r="B19" s="32"/>
      <c r="C19" s="47" t="s">
        <v>28</v>
      </c>
      <c r="D19" s="48"/>
      <c r="E19" s="32"/>
      <c r="F19" s="32"/>
      <c r="G19" s="32"/>
      <c r="H19" s="146" t="s">
        <v>113</v>
      </c>
      <c r="I19" s="72" t="s">
        <v>108</v>
      </c>
      <c r="J19" s="70" t="s">
        <v>114</v>
      </c>
      <c r="K19" s="90"/>
      <c r="L19" s="57" t="s">
        <v>10</v>
      </c>
      <c r="M19" s="93"/>
      <c r="N19" s="58">
        <f t="shared" ref="N19:N24" si="5">IF(M19="A",4,IF(M19="B",3,IF(M19="C",2,IF(M19="D",1,0))))*K19</f>
        <v>0</v>
      </c>
    </row>
    <row r="20" spans="1:14" s="4" customFormat="1" ht="12">
      <c r="A20" s="32"/>
      <c r="B20" s="32"/>
      <c r="C20" s="47"/>
      <c r="D20" s="48"/>
      <c r="E20" s="32"/>
      <c r="F20" s="32"/>
      <c r="G20" s="32"/>
      <c r="H20" s="148"/>
      <c r="I20" s="85" t="s">
        <v>109</v>
      </c>
      <c r="J20" s="71" t="s">
        <v>115</v>
      </c>
      <c r="K20" s="90"/>
      <c r="L20" s="57" t="s">
        <v>10</v>
      </c>
      <c r="M20" s="93"/>
      <c r="N20" s="58">
        <f t="shared" si="5"/>
        <v>0</v>
      </c>
    </row>
    <row r="21" spans="1:14" s="4" customFormat="1" ht="12" thickBot="1">
      <c r="C21" s="32"/>
      <c r="D21" s="48"/>
      <c r="E21" s="32"/>
      <c r="F21" s="32"/>
      <c r="G21" s="32"/>
      <c r="H21" s="148"/>
      <c r="I21" s="85" t="s">
        <v>110</v>
      </c>
      <c r="J21" s="71" t="s">
        <v>116</v>
      </c>
      <c r="K21" s="90"/>
      <c r="L21" s="57" t="s">
        <v>10</v>
      </c>
      <c r="M21" s="93"/>
      <c r="N21" s="58">
        <f t="shared" si="5"/>
        <v>0</v>
      </c>
    </row>
    <row r="22" spans="1:14" s="4" customFormat="1" ht="18.75">
      <c r="A22" s="33" t="s">
        <v>3</v>
      </c>
      <c r="B22" s="34" t="e">
        <f>(SUM(N50,N49)/SUM(K50,K49))</f>
        <v>#DIV/0!</v>
      </c>
      <c r="C22" s="43" t="s">
        <v>30</v>
      </c>
      <c r="D22" s="44"/>
      <c r="E22" s="32"/>
      <c r="F22" s="32"/>
      <c r="G22" s="32"/>
      <c r="H22" s="148"/>
      <c r="I22" s="85" t="s">
        <v>111</v>
      </c>
      <c r="J22" s="71" t="s">
        <v>117</v>
      </c>
      <c r="K22" s="90"/>
      <c r="L22" s="57" t="s">
        <v>10</v>
      </c>
      <c r="M22" s="93"/>
      <c r="N22" s="58">
        <f t="shared" si="5"/>
        <v>0</v>
      </c>
    </row>
    <row r="23" spans="1:14" s="4" customFormat="1" ht="13.5" thickBot="1">
      <c r="A23" s="35" t="s">
        <v>12</v>
      </c>
      <c r="B23" s="36"/>
      <c r="C23" s="46" t="s">
        <v>27</v>
      </c>
      <c r="D23" s="32"/>
      <c r="E23" s="32"/>
      <c r="F23" s="32"/>
      <c r="G23" s="32"/>
      <c r="H23" s="149"/>
      <c r="I23" s="87" t="s">
        <v>112</v>
      </c>
      <c r="J23" s="73" t="s">
        <v>118</v>
      </c>
      <c r="K23" s="90"/>
      <c r="L23" s="57" t="s">
        <v>10</v>
      </c>
      <c r="M23" s="93"/>
      <c r="N23" s="58">
        <f t="shared" si="5"/>
        <v>0</v>
      </c>
    </row>
    <row r="24" spans="1:14" s="4" customFormat="1" ht="18.95" customHeight="1">
      <c r="A24" s="37"/>
      <c r="B24" s="38"/>
      <c r="C24" s="47" t="s">
        <v>28</v>
      </c>
      <c r="D24" s="48"/>
      <c r="E24" s="32"/>
      <c r="F24" s="32"/>
      <c r="G24" s="32"/>
      <c r="H24" s="146" t="s">
        <v>119</v>
      </c>
      <c r="I24" s="72" t="s">
        <v>120</v>
      </c>
      <c r="J24" s="70" t="s">
        <v>122</v>
      </c>
      <c r="K24" s="90"/>
      <c r="L24" s="57" t="s">
        <v>10</v>
      </c>
      <c r="M24" s="93"/>
      <c r="N24" s="58">
        <f t="shared" si="5"/>
        <v>0</v>
      </c>
    </row>
    <row r="25" spans="1:14" s="4" customFormat="1" ht="12.75">
      <c r="A25" s="39"/>
      <c r="B25" s="40"/>
      <c r="C25" s="32"/>
      <c r="D25" s="48"/>
      <c r="E25" s="32"/>
      <c r="F25" s="32"/>
      <c r="G25" s="32"/>
      <c r="H25" s="140"/>
      <c r="I25" s="85" t="s">
        <v>121</v>
      </c>
      <c r="J25" s="71" t="s">
        <v>123</v>
      </c>
      <c r="K25" s="90"/>
      <c r="L25" s="57" t="s">
        <v>10</v>
      </c>
      <c r="M25" s="93"/>
      <c r="N25" s="58">
        <f t="shared" si="0"/>
        <v>0</v>
      </c>
    </row>
    <row r="26" spans="1:14" s="4" customFormat="1" ht="14.25" customHeight="1" thickBot="1">
      <c r="A26" s="32"/>
      <c r="B26" s="32"/>
      <c r="C26" s="32"/>
      <c r="D26" s="48"/>
      <c r="E26" s="32"/>
      <c r="F26" s="32"/>
      <c r="G26" s="32"/>
      <c r="H26" s="140"/>
      <c r="I26" s="88" t="s">
        <v>112</v>
      </c>
      <c r="J26" s="89" t="s">
        <v>118</v>
      </c>
      <c r="K26" s="90"/>
      <c r="L26" s="57" t="s">
        <v>10</v>
      </c>
      <c r="M26" s="93"/>
      <c r="N26" s="58">
        <f t="shared" si="0"/>
        <v>0</v>
      </c>
    </row>
    <row r="27" spans="1:14" s="4" customFormat="1" ht="12" customHeight="1" thickBot="1">
      <c r="A27" s="94" t="s">
        <v>133</v>
      </c>
      <c r="B27" s="95"/>
      <c r="C27" s="96"/>
      <c r="D27" s="48"/>
      <c r="E27" s="32"/>
      <c r="F27" s="32"/>
      <c r="G27" s="32"/>
      <c r="H27" s="139" t="s">
        <v>124</v>
      </c>
      <c r="I27" s="97" t="s">
        <v>50</v>
      </c>
      <c r="J27" s="98"/>
      <c r="K27" s="90"/>
      <c r="L27" s="57" t="s">
        <v>10</v>
      </c>
      <c r="M27" s="93"/>
      <c r="N27" s="58">
        <f t="shared" si="0"/>
        <v>0</v>
      </c>
    </row>
    <row r="28" spans="1:14" s="4" customFormat="1" ht="11.25" customHeight="1">
      <c r="A28" s="32"/>
      <c r="B28" s="32"/>
      <c r="C28" s="32"/>
      <c r="D28" s="48"/>
      <c r="E28" s="32"/>
      <c r="F28" s="32"/>
      <c r="G28" s="32"/>
      <c r="H28" s="140"/>
      <c r="I28" s="99" t="s">
        <v>51</v>
      </c>
      <c r="J28" s="100"/>
      <c r="K28" s="90"/>
      <c r="L28" s="57" t="s">
        <v>10</v>
      </c>
      <c r="M28" s="93"/>
      <c r="N28" s="58">
        <f t="shared" ref="N28:N29" si="6">IF(M28="A",4,IF(M28="B",3,IF(M28="C",2,IF(M28="D",1,0))))*K28</f>
        <v>0</v>
      </c>
    </row>
    <row r="29" spans="1:14" s="4" customFormat="1" ht="15.75" customHeight="1" thickBot="1">
      <c r="A29" s="6"/>
      <c r="B29" s="6"/>
      <c r="C29" s="6"/>
      <c r="D29" s="7"/>
      <c r="E29" s="6"/>
      <c r="F29" s="6"/>
      <c r="G29" s="32"/>
      <c r="H29" s="140"/>
      <c r="I29" s="99" t="s">
        <v>52</v>
      </c>
      <c r="J29" s="100"/>
      <c r="K29" s="90"/>
      <c r="L29" s="57" t="s">
        <v>10</v>
      </c>
      <c r="M29" s="93"/>
      <c r="N29" s="58">
        <f t="shared" si="6"/>
        <v>0</v>
      </c>
    </row>
    <row r="30" spans="1:14" s="4" customFormat="1" ht="11.25" customHeight="1" thickBot="1">
      <c r="A30" s="6"/>
      <c r="B30" s="6"/>
      <c r="C30" s="6"/>
      <c r="D30" s="7"/>
      <c r="E30" s="6"/>
      <c r="F30" s="6"/>
      <c r="G30" s="32"/>
      <c r="H30" s="63"/>
      <c r="I30" s="74" t="s">
        <v>72</v>
      </c>
      <c r="J30" s="75"/>
      <c r="K30" s="76">
        <f>SUM(K6:K29)</f>
        <v>0</v>
      </c>
      <c r="L30" s="77"/>
      <c r="M30" s="78" t="s">
        <v>53</v>
      </c>
      <c r="N30" s="79">
        <f>SUM(N6:N29)</f>
        <v>0</v>
      </c>
    </row>
    <row r="31" spans="1:14" s="4" customFormat="1" ht="11.25" customHeight="1">
      <c r="A31" s="6"/>
      <c r="B31" s="6"/>
      <c r="C31" s="6"/>
      <c r="D31" s="7"/>
      <c r="E31" s="6"/>
      <c r="F31" s="9"/>
      <c r="G31" s="6"/>
      <c r="H31" s="141" t="s">
        <v>77</v>
      </c>
      <c r="I31" s="106" t="s">
        <v>54</v>
      </c>
      <c r="J31" s="107" t="s">
        <v>39</v>
      </c>
      <c r="K31" s="92"/>
      <c r="L31" s="60" t="s">
        <v>10</v>
      </c>
      <c r="M31" s="104"/>
      <c r="N31" s="61">
        <f t="shared" ref="N31:N48" si="7">IF(M31="A",4,IF(M31="B",3,IF(M31="C",2,IF(M31="D",1,0))))*K31</f>
        <v>0</v>
      </c>
    </row>
    <row r="32" spans="1:14" s="4" customFormat="1" ht="11.25" customHeight="1">
      <c r="A32" s="10"/>
      <c r="B32" s="8"/>
      <c r="C32" s="8"/>
      <c r="D32" s="7"/>
      <c r="E32" s="6"/>
      <c r="F32" s="6"/>
      <c r="G32" s="6"/>
      <c r="H32" s="142"/>
      <c r="I32" s="108" t="s">
        <v>66</v>
      </c>
      <c r="J32" s="109" t="s">
        <v>67</v>
      </c>
      <c r="K32" s="101"/>
      <c r="L32" s="60" t="s">
        <v>10</v>
      </c>
      <c r="M32" s="104"/>
      <c r="N32" s="61">
        <f t="shared" si="7"/>
        <v>0</v>
      </c>
    </row>
    <row r="33" spans="1:14" s="4" customFormat="1" ht="12.75" customHeight="1">
      <c r="A33" s="6"/>
      <c r="B33" s="6"/>
      <c r="C33" s="6"/>
      <c r="D33" s="7"/>
      <c r="E33" s="6"/>
      <c r="F33" s="6"/>
      <c r="G33" s="9"/>
      <c r="H33" s="142"/>
      <c r="I33" s="108" t="s">
        <v>40</v>
      </c>
      <c r="J33" s="109" t="s">
        <v>79</v>
      </c>
      <c r="K33" s="102"/>
      <c r="L33" s="60" t="s">
        <v>10</v>
      </c>
      <c r="M33" s="104"/>
      <c r="N33" s="61">
        <f t="shared" si="7"/>
        <v>0</v>
      </c>
    </row>
    <row r="34" spans="1:14" s="4" customFormat="1" ht="12" customHeight="1">
      <c r="A34" s="6"/>
      <c r="D34" s="7"/>
      <c r="E34" s="6"/>
      <c r="G34" s="6"/>
      <c r="H34" s="142"/>
      <c r="I34" s="108" t="s">
        <v>55</v>
      </c>
      <c r="J34" s="109" t="s">
        <v>80</v>
      </c>
      <c r="K34" s="102"/>
      <c r="L34" s="60" t="s">
        <v>10</v>
      </c>
      <c r="M34" s="104"/>
      <c r="N34" s="61">
        <f t="shared" ref="N34" si="8">IF(M34="A",4,IF(M34="B",3,IF(M34="C",2,IF(M34="D",1,0))))*K34</f>
        <v>0</v>
      </c>
    </row>
    <row r="35" spans="1:14" s="4" customFormat="1" ht="11.25">
      <c r="D35" s="11"/>
      <c r="G35" s="6"/>
      <c r="H35" s="143"/>
      <c r="I35" s="110" t="s">
        <v>78</v>
      </c>
      <c r="J35" s="111" t="s">
        <v>81</v>
      </c>
      <c r="K35" s="101"/>
      <c r="L35" s="60" t="s">
        <v>10</v>
      </c>
      <c r="M35" s="104"/>
      <c r="N35" s="61">
        <f t="shared" si="7"/>
        <v>0</v>
      </c>
    </row>
    <row r="36" spans="1:14" s="4" customFormat="1" ht="11.25" customHeight="1">
      <c r="D36" s="11"/>
      <c r="H36" s="141" t="s">
        <v>76</v>
      </c>
      <c r="I36" s="112" t="s">
        <v>130</v>
      </c>
      <c r="J36" s="113" t="s">
        <v>75</v>
      </c>
      <c r="K36" s="102"/>
      <c r="L36" s="60" t="s">
        <v>10</v>
      </c>
      <c r="M36" s="104"/>
      <c r="N36" s="61">
        <f t="shared" ref="N36:N39" si="9">IF(M36="A",4,IF(M36="B",3,IF(M36="C",2,IF(M36="D",1,0))))*K36</f>
        <v>0</v>
      </c>
    </row>
    <row r="37" spans="1:14" s="4" customFormat="1" ht="11.25" customHeight="1">
      <c r="D37" s="11"/>
      <c r="H37" s="164"/>
      <c r="I37" s="108" t="s">
        <v>131</v>
      </c>
      <c r="J37" s="109" t="s">
        <v>132</v>
      </c>
      <c r="K37" s="102"/>
      <c r="L37" s="60"/>
      <c r="M37" s="104"/>
      <c r="N37" s="61"/>
    </row>
    <row r="38" spans="1:14" s="4" customFormat="1" ht="11.25" customHeight="1">
      <c r="D38" s="11"/>
      <c r="H38" s="164"/>
      <c r="I38" s="108" t="s">
        <v>139</v>
      </c>
      <c r="J38" s="109" t="s">
        <v>141</v>
      </c>
      <c r="K38" s="102"/>
      <c r="L38" s="60"/>
      <c r="M38" s="104"/>
      <c r="N38" s="61"/>
    </row>
    <row r="39" spans="1:14" s="4" customFormat="1" ht="11.25" customHeight="1">
      <c r="D39" s="12"/>
      <c r="E39" s="12"/>
      <c r="H39" s="142"/>
      <c r="I39" s="108" t="s">
        <v>140</v>
      </c>
      <c r="J39" s="109" t="s">
        <v>142</v>
      </c>
      <c r="K39" s="102"/>
      <c r="L39" s="60" t="s">
        <v>10</v>
      </c>
      <c r="M39" s="104"/>
      <c r="N39" s="61">
        <f t="shared" si="9"/>
        <v>0</v>
      </c>
    </row>
    <row r="40" spans="1:14" s="4" customFormat="1" ht="11.25" customHeight="1">
      <c r="D40" s="13"/>
      <c r="E40" s="5"/>
      <c r="H40" s="142"/>
      <c r="I40" s="108" t="s">
        <v>36</v>
      </c>
      <c r="J40" s="109" t="s">
        <v>64</v>
      </c>
      <c r="K40" s="102"/>
      <c r="L40" s="60" t="s">
        <v>10</v>
      </c>
      <c r="M40" s="104"/>
      <c r="N40" s="61">
        <f t="shared" si="7"/>
        <v>0</v>
      </c>
    </row>
    <row r="41" spans="1:14" s="4" customFormat="1" ht="11.25" customHeight="1">
      <c r="D41" s="11"/>
      <c r="F41" s="2"/>
      <c r="H41" s="143"/>
      <c r="I41" s="110" t="s">
        <v>37</v>
      </c>
      <c r="J41" s="111" t="s">
        <v>65</v>
      </c>
      <c r="K41" s="102"/>
      <c r="L41" s="60" t="s">
        <v>10</v>
      </c>
      <c r="M41" s="104"/>
      <c r="N41" s="61">
        <f t="shared" si="7"/>
        <v>0</v>
      </c>
    </row>
    <row r="42" spans="1:14" s="4" customFormat="1">
      <c r="A42" s="2"/>
      <c r="B42" s="2"/>
      <c r="C42" s="2"/>
      <c r="D42" s="14"/>
      <c r="E42" s="2"/>
      <c r="F42" s="2"/>
      <c r="H42" s="141" t="s">
        <v>70</v>
      </c>
      <c r="I42" s="114" t="s">
        <v>56</v>
      </c>
      <c r="J42" s="113" t="s">
        <v>41</v>
      </c>
      <c r="K42" s="101"/>
      <c r="L42" s="60" t="s">
        <v>10</v>
      </c>
      <c r="M42" s="104"/>
      <c r="N42" s="61">
        <f t="shared" si="7"/>
        <v>0</v>
      </c>
    </row>
    <row r="43" spans="1:14" s="4" customFormat="1" ht="9.75" customHeight="1">
      <c r="A43" s="2"/>
      <c r="B43" s="2"/>
      <c r="C43" s="2"/>
      <c r="D43" s="14"/>
      <c r="E43" s="2"/>
      <c r="F43" s="2"/>
      <c r="G43" s="2"/>
      <c r="H43" s="144"/>
      <c r="I43" s="115" t="s">
        <v>68</v>
      </c>
      <c r="J43" s="109" t="s">
        <v>69</v>
      </c>
      <c r="K43" s="101"/>
      <c r="L43" s="60" t="s">
        <v>10</v>
      </c>
      <c r="M43" s="104"/>
      <c r="N43" s="61">
        <f t="shared" si="7"/>
        <v>0</v>
      </c>
    </row>
    <row r="44" spans="1:14" ht="15.75" customHeight="1">
      <c r="H44" s="144"/>
      <c r="I44" s="115" t="s">
        <v>57</v>
      </c>
      <c r="J44" s="109" t="s">
        <v>42</v>
      </c>
      <c r="K44" s="101"/>
      <c r="L44" s="60" t="s">
        <v>10</v>
      </c>
      <c r="M44" s="104"/>
      <c r="N44" s="61">
        <f t="shared" si="7"/>
        <v>0</v>
      </c>
    </row>
    <row r="45" spans="1:14" ht="11.25" customHeight="1">
      <c r="H45" s="145"/>
      <c r="I45" s="116" t="s">
        <v>43</v>
      </c>
      <c r="J45" s="111" t="s">
        <v>44</v>
      </c>
      <c r="K45" s="101"/>
      <c r="L45" s="60" t="s">
        <v>10</v>
      </c>
      <c r="M45" s="104"/>
      <c r="N45" s="61">
        <f t="shared" si="7"/>
        <v>0</v>
      </c>
    </row>
    <row r="46" spans="1:14" ht="15" customHeight="1">
      <c r="H46" s="141" t="s">
        <v>71</v>
      </c>
      <c r="I46" s="115" t="s">
        <v>62</v>
      </c>
      <c r="J46" s="109" t="s">
        <v>63</v>
      </c>
      <c r="K46" s="101"/>
      <c r="L46" s="60" t="s">
        <v>10</v>
      </c>
      <c r="M46" s="104"/>
      <c r="N46" s="61">
        <f t="shared" si="7"/>
        <v>0</v>
      </c>
    </row>
    <row r="47" spans="1:14">
      <c r="H47" s="164"/>
      <c r="I47" s="115" t="s">
        <v>58</v>
      </c>
      <c r="J47" s="109" t="s">
        <v>59</v>
      </c>
      <c r="K47" s="101"/>
      <c r="L47" s="60" t="s">
        <v>10</v>
      </c>
      <c r="M47" s="104"/>
      <c r="N47" s="61">
        <f t="shared" si="7"/>
        <v>0</v>
      </c>
    </row>
    <row r="48" spans="1:14" ht="15.75" thickBot="1">
      <c r="H48" s="166"/>
      <c r="I48" s="115" t="s">
        <v>60</v>
      </c>
      <c r="J48" s="109" t="s">
        <v>61</v>
      </c>
      <c r="K48" s="103"/>
      <c r="L48" s="62" t="s">
        <v>10</v>
      </c>
      <c r="M48" s="105"/>
      <c r="N48" s="61">
        <f t="shared" si="7"/>
        <v>0</v>
      </c>
    </row>
    <row r="49" spans="8:14" ht="15.75" thickBot="1">
      <c r="H49" s="165"/>
      <c r="I49" s="117" t="s">
        <v>73</v>
      </c>
      <c r="J49" s="118"/>
      <c r="K49" s="119">
        <f>SUM(K31:K48)</f>
        <v>0</v>
      </c>
      <c r="L49" s="120"/>
      <c r="M49" s="121" t="s">
        <v>53</v>
      </c>
      <c r="N49" s="122">
        <f>SUM(N31:N48)</f>
        <v>0</v>
      </c>
    </row>
    <row r="50" spans="8:14" ht="15.75" thickBot="1">
      <c r="I50" s="123" t="s">
        <v>74</v>
      </c>
      <c r="J50" s="124"/>
      <c r="K50" s="125">
        <f>SUM(K3:K5)+K30+K49</f>
        <v>0</v>
      </c>
      <c r="L50" s="126"/>
      <c r="M50" s="127" t="s">
        <v>53</v>
      </c>
      <c r="N50" s="128">
        <f>SUM(N3:N5)+N30+N49</f>
        <v>0</v>
      </c>
    </row>
    <row r="51" spans="8:14">
      <c r="N51" s="4"/>
    </row>
    <row r="52" spans="8:14" ht="22.5" customHeight="1">
      <c r="N52" s="4"/>
    </row>
    <row r="53" spans="8:14">
      <c r="N53" s="4"/>
    </row>
    <row r="54" spans="8:14">
      <c r="N54" s="4"/>
    </row>
    <row r="55" spans="8:14">
      <c r="N55" s="4"/>
    </row>
    <row r="56" spans="8:14" ht="22.5" customHeight="1"/>
  </sheetData>
  <sheetProtection formatCells="0"/>
  <mergeCells count="13">
    <mergeCell ref="H13:H18"/>
    <mergeCell ref="H19:H23"/>
    <mergeCell ref="H24:H26"/>
    <mergeCell ref="H1:H2"/>
    <mergeCell ref="I2:N2"/>
    <mergeCell ref="H3:H5"/>
    <mergeCell ref="H6:H8"/>
    <mergeCell ref="H9:H12"/>
    <mergeCell ref="H27:H29"/>
    <mergeCell ref="H36:H41"/>
    <mergeCell ref="H42:H45"/>
    <mergeCell ref="H31:H35"/>
    <mergeCell ref="H46:H48"/>
  </mergeCells>
  <pageMargins left="0.25" right="0.25" top="0.75" bottom="0.75" header="0.3" footer="0.3"/>
  <pageSetup scale="74" orientation="landscape" r:id="rId1"/>
  <headerFooter>
    <oddHeader>&amp;L&amp;14CHEMISTRY
&amp;11 (grades 9-12 certification)&amp;CStudent Name:
_________________________&amp;R&amp;12GPA Table   *3.00 - GPA for professional 
education and 2.50 content area (not per individual course)</oddHeader>
    <oddFooter>&amp;L&amp;8For Questions and Help please see: Dr. Pareja&amp;C&amp;8Current as of 9/15/2025&amp;R&amp;8Revised to meet DESE requirements as of September 2025</oddFooter>
  </headerFooter>
  <ignoredErrors>
    <ignoredError sqref="K49:N50 K30:M30 N3:N29 N31:N46 N47:N48" unlockedFormula="1"/>
    <ignoredError sqref="N30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2022-05-25T13:10:08Z</cp:lastPrinted>
  <dcterms:created xsi:type="dcterms:W3CDTF">2018-01-24T19:50:47Z</dcterms:created>
  <dcterms:modified xsi:type="dcterms:W3CDTF">2025-09-15T13:55:11Z</dcterms:modified>
</cp:coreProperties>
</file>