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BP\ED Department\Certification Archives\GPA Charts\"/>
    </mc:Choice>
  </mc:AlternateContent>
  <xr:revisionPtr revIDLastSave="0" documentId="13_ncr:1_{D469A6F4-89AE-484B-A565-61A15CA533A8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/>
  <c r="N32" i="1" l="1"/>
  <c r="N31" i="1"/>
  <c r="N38" i="1"/>
  <c r="N29" i="1"/>
  <c r="K25" i="1"/>
  <c r="N21" i="1"/>
  <c r="N20" i="1"/>
  <c r="N19" i="1"/>
  <c r="N18" i="1"/>
  <c r="N17" i="1"/>
  <c r="N16" i="1"/>
  <c r="N15" i="1"/>
  <c r="N14" i="1"/>
  <c r="N13" i="1"/>
  <c r="N10" i="1"/>
  <c r="N9" i="1"/>
  <c r="N6" i="1"/>
  <c r="K44" i="1" l="1"/>
  <c r="K45" i="1" s="1"/>
  <c r="N26" i="1"/>
  <c r="N27" i="1"/>
  <c r="N28" i="1"/>
  <c r="N30" i="1"/>
  <c r="N35" i="1"/>
  <c r="N36" i="1"/>
  <c r="N37" i="1"/>
  <c r="N39" i="1"/>
  <c r="N40" i="1"/>
  <c r="N41" i="1"/>
  <c r="N42" i="1"/>
  <c r="N43" i="1"/>
  <c r="N23" i="1"/>
  <c r="N24" i="1"/>
  <c r="N22" i="1"/>
  <c r="N12" i="1"/>
  <c r="N11" i="1"/>
  <c r="N8" i="1"/>
  <c r="N7" i="1"/>
  <c r="N5" i="1"/>
  <c r="N4" i="1"/>
  <c r="N3" i="1"/>
  <c r="N25" i="1" l="1"/>
  <c r="N44" i="1"/>
  <c r="F8" i="1"/>
  <c r="F9" i="1"/>
  <c r="F10" i="1"/>
  <c r="F11" i="1"/>
  <c r="F12" i="1"/>
  <c r="F13" i="1"/>
  <c r="F7" i="1"/>
  <c r="F5" i="1"/>
  <c r="F4" i="1"/>
  <c r="N45" i="1" l="1"/>
  <c r="B22" i="1" s="1"/>
  <c r="C15" i="1"/>
  <c r="F15" i="1" l="1"/>
  <c r="B17" i="1" s="1"/>
</calcChain>
</file>

<file path=xl/sharedStrings.xml><?xml version="1.0" encoding="utf-8"?>
<sst xmlns="http://schemas.openxmlformats.org/spreadsheetml/2006/main" count="198" uniqueCount="129">
  <si>
    <t>Course #</t>
  </si>
  <si>
    <t>Course Title</t>
  </si>
  <si>
    <t>GPA</t>
  </si>
  <si>
    <t>P/F</t>
  </si>
  <si>
    <t>Foundations of Education</t>
  </si>
  <si>
    <t>Content Academic Literacy</t>
  </si>
  <si>
    <t>Management of Instruction</t>
  </si>
  <si>
    <t>PROFESSIONAL EDUCATION</t>
  </si>
  <si>
    <t>Grade Type</t>
  </si>
  <si>
    <t>A-F</t>
  </si>
  <si>
    <t>Points Earned (X) Cred Hrs</t>
  </si>
  <si>
    <t>CONTENT</t>
  </si>
  <si>
    <t>ED388</t>
  </si>
  <si>
    <t>ED393</t>
  </si>
  <si>
    <t>ED389</t>
  </si>
  <si>
    <t>ED394</t>
  </si>
  <si>
    <t>ED593</t>
  </si>
  <si>
    <t>ED601G</t>
  </si>
  <si>
    <t>ED603G</t>
  </si>
  <si>
    <t>ED605G</t>
  </si>
  <si>
    <t>ED624G</t>
  </si>
  <si>
    <t>STEM 608G</t>
  </si>
  <si>
    <t>ED632G</t>
  </si>
  <si>
    <t>ED609G</t>
  </si>
  <si>
    <t xml:space="preserve">Total </t>
  </si>
  <si>
    <t>Credit Hours Total</t>
  </si>
  <si>
    <t>Overall GPA must be 3.0 or Higher</t>
  </si>
  <si>
    <t>for certification</t>
  </si>
  <si>
    <t>Professional Education</t>
  </si>
  <si>
    <t>Content Area</t>
  </si>
  <si>
    <t>Letter Grade</t>
  </si>
  <si>
    <t>Clinical Exps in Teaching</t>
  </si>
  <si>
    <t>Exp in Classroom Teaching</t>
  </si>
  <si>
    <t>Measure. &amp; Evaluation</t>
  </si>
  <si>
    <t>Psych. of the Excep. Child</t>
  </si>
  <si>
    <t>PHYS 195</t>
  </si>
  <si>
    <t>PHYS 196</t>
  </si>
  <si>
    <t>CHEM 130</t>
  </si>
  <si>
    <t>BIOL 107</t>
  </si>
  <si>
    <t>Physical Geology</t>
  </si>
  <si>
    <t>Introduction to Astronomy</t>
  </si>
  <si>
    <t>PHYS 245</t>
  </si>
  <si>
    <t>Meteorology</t>
  </si>
  <si>
    <t>Matrix Category</t>
  </si>
  <si>
    <t>Grade</t>
  </si>
  <si>
    <t>History &amp; Philosophy of Science
(Minimum 1)</t>
  </si>
  <si>
    <t>Philosophy of Science</t>
  </si>
  <si>
    <t>Chemical Principles I</t>
  </si>
  <si>
    <t>Elec #1</t>
  </si>
  <si>
    <t>Elec #2</t>
  </si>
  <si>
    <t>Elec #3</t>
  </si>
  <si>
    <t>Total Points</t>
  </si>
  <si>
    <t>BIOL 108</t>
  </si>
  <si>
    <t>NASC 140</t>
  </si>
  <si>
    <t>PHYS 131</t>
  </si>
  <si>
    <t>ENVS 200</t>
  </si>
  <si>
    <t>Intro to Environmental Studies</t>
  </si>
  <si>
    <t>ENVS 210</t>
  </si>
  <si>
    <t>Environmental Science</t>
  </si>
  <si>
    <t>BIOL 301</t>
  </si>
  <si>
    <t>Intro to Ecology</t>
  </si>
  <si>
    <t>Physics I (w/calculus)</t>
  </si>
  <si>
    <t>Physics II (w/calculus)</t>
  </si>
  <si>
    <t>BIOL 104</t>
  </si>
  <si>
    <t>Ecology &amp; Evolution of the Organism</t>
  </si>
  <si>
    <t>PHYS 105</t>
  </si>
  <si>
    <t>Earth System Science</t>
  </si>
  <si>
    <t>Earth Science (Minimum 1)</t>
  </si>
  <si>
    <t>Environmental Science (Minimum 1)</t>
  </si>
  <si>
    <t>College Physics I</t>
  </si>
  <si>
    <t>Physics (Minimum 1)</t>
  </si>
  <si>
    <t>Cells, Molecules, &amp; Genes</t>
  </si>
  <si>
    <t>Introductory Biology II</t>
  </si>
  <si>
    <t>CHEM 131</t>
  </si>
  <si>
    <t>Chemical Principles II</t>
  </si>
  <si>
    <t>CHEM 320</t>
  </si>
  <si>
    <t>CHEM 329</t>
  </si>
  <si>
    <t>CHEM 331</t>
  </si>
  <si>
    <t>Foundations of Organic Chemistry</t>
  </si>
  <si>
    <t>Organic Chemistry I</t>
  </si>
  <si>
    <t>Organic Chemistry II</t>
  </si>
  <si>
    <t>Psych. Foundations of Educ</t>
  </si>
  <si>
    <t>Inst. Intervent/Reading Def</t>
  </si>
  <si>
    <t>Exploratory Field Exp (1)</t>
  </si>
  <si>
    <t>Teaching Internship (8 cr)</t>
  </si>
  <si>
    <t>Research/ Appld Educ Psyc</t>
  </si>
  <si>
    <t xml:space="preserve">PHYS 185 </t>
  </si>
  <si>
    <t>PHYS 186</t>
  </si>
  <si>
    <t>College Physics II</t>
  </si>
  <si>
    <t>Cell Biology (Minimum 1)</t>
  </si>
  <si>
    <t>Cell Biology</t>
  </si>
  <si>
    <t>Plant Form &amp; Function (Minimum 1)</t>
  </si>
  <si>
    <t>Animal Form &amp; Function (Minimum 1)</t>
  </si>
  <si>
    <t>Genetics (Minimum 1)</t>
  </si>
  <si>
    <t>Evolution (Minimum 1)</t>
  </si>
  <si>
    <t>Biology Electives (Select as needed)</t>
  </si>
  <si>
    <t>BIOL 503 (G)</t>
  </si>
  <si>
    <t>Evolutionary Biology</t>
  </si>
  <si>
    <t>BIOL 313</t>
  </si>
  <si>
    <t>BIOL 323</t>
  </si>
  <si>
    <t>Comparative Anatomy</t>
  </si>
  <si>
    <t>Physiology (Animal Physiology)</t>
  </si>
  <si>
    <t>Plant Anatomy</t>
  </si>
  <si>
    <t>Eukaryotic Diversity</t>
  </si>
  <si>
    <t>Plant Physiology</t>
  </si>
  <si>
    <t>BIOL 302</t>
  </si>
  <si>
    <t>BIOL 315</t>
  </si>
  <si>
    <t>Introductory Biology I</t>
  </si>
  <si>
    <t>BIOL 300</t>
  </si>
  <si>
    <t>BIOL 321</t>
  </si>
  <si>
    <t>Genetics</t>
  </si>
  <si>
    <t>Introduction to Genetics</t>
  </si>
  <si>
    <t>Chemistry (Minimum 1)</t>
  </si>
  <si>
    <t>Enter values in purple boxes</t>
  </si>
  <si>
    <t>Credit Hours</t>
  </si>
  <si>
    <r>
      <t xml:space="preserve">Total Credit Hours BIOL Courses </t>
    </r>
    <r>
      <rPr>
        <b/>
        <sz val="8"/>
        <color rgb="FFFF0000"/>
        <rFont val="Calibri"/>
        <family val="2"/>
        <scheme val="minor"/>
      </rPr>
      <t>(</t>
    </r>
    <r>
      <rPr>
        <b/>
        <sz val="8"/>
        <color rgb="FFFF0000"/>
        <rFont val="Calibri (Body)_x0000_"/>
      </rPr>
      <t>20 required</t>
    </r>
    <r>
      <rPr>
        <b/>
        <sz val="8"/>
        <color rgb="FFFF0000"/>
        <rFont val="Calibri"/>
        <family val="2"/>
        <scheme val="minor"/>
      </rPr>
      <t>)</t>
    </r>
  </si>
  <si>
    <r>
      <t xml:space="preserve">Total Credit Hours non-BIOL Courses </t>
    </r>
    <r>
      <rPr>
        <b/>
        <sz val="8"/>
        <color rgb="FFFF0000"/>
        <rFont val="Calibri"/>
        <family val="2"/>
        <scheme val="minor"/>
      </rPr>
      <t>(</t>
    </r>
    <r>
      <rPr>
        <b/>
        <sz val="8"/>
        <color rgb="FFFF0000"/>
        <rFont val="Calibri (Body)_x0000_"/>
      </rPr>
      <t>12 required</t>
    </r>
    <r>
      <rPr>
        <b/>
        <sz val="8"/>
        <color rgb="FFFF0000"/>
        <rFont val="Calibri"/>
        <family val="2"/>
        <scheme val="minor"/>
      </rPr>
      <t>)</t>
    </r>
  </si>
  <si>
    <r>
      <t>Total Credit Hours BIOL Courses</t>
    </r>
    <r>
      <rPr>
        <b/>
        <sz val="8"/>
        <color rgb="FFFF0000"/>
        <rFont val="Calibri (Body)_x0000_"/>
      </rPr>
      <t xml:space="preserve"> (35 required)</t>
    </r>
  </si>
  <si>
    <t>STEM 310  or</t>
  </si>
  <si>
    <t>STEM 311  or</t>
  </si>
  <si>
    <t>STEM 515G</t>
  </si>
  <si>
    <t>History of Science I:The Origins of Western Sci</t>
  </si>
  <si>
    <t>History of Science II:Creating Modern Science</t>
  </si>
  <si>
    <t xml:space="preserve">BIOL 332 </t>
  </si>
  <si>
    <t>PHYS 190</t>
  </si>
  <si>
    <t>PHYS 191</t>
  </si>
  <si>
    <t>Calculus for Physics I</t>
  </si>
  <si>
    <t>Calculus for Physics II</t>
  </si>
  <si>
    <t>BIOL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</si>
</sst>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u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sz val="8"/>
      <color rgb="FFFF0000"/>
      <name val="Calibri (Body)_x0000_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6" xfId="0" applyFont="1" applyFill="1" applyBorder="1"/>
    <xf numFmtId="0" fontId="3" fillId="3" borderId="26" xfId="0" applyFont="1" applyFill="1" applyBorder="1" applyAlignment="1">
      <alignment horizontal="right"/>
    </xf>
    <xf numFmtId="0" fontId="8" fillId="0" borderId="7" xfId="0" applyFont="1" applyBorder="1"/>
    <xf numFmtId="0" fontId="9" fillId="0" borderId="3" xfId="0" applyFont="1" applyBorder="1"/>
    <xf numFmtId="0" fontId="2" fillId="0" borderId="6" xfId="0" applyFont="1" applyBorder="1"/>
    <xf numFmtId="0" fontId="3" fillId="0" borderId="2" xfId="0" applyFont="1" applyBorder="1"/>
    <xf numFmtId="0" fontId="3" fillId="0" borderId="0" xfId="0" applyFont="1"/>
    <xf numFmtId="0" fontId="8" fillId="0" borderId="4" xfId="0" applyFont="1" applyBorder="1"/>
    <xf numFmtId="0" fontId="9" fillId="0" borderId="1" xfId="0" applyFont="1" applyBorder="1"/>
    <xf numFmtId="0" fontId="2" fillId="0" borderId="6" xfId="0" applyFont="1" applyBorder="1" applyAlignment="1">
      <alignment vertical="center" wrapText="1"/>
    </xf>
    <xf numFmtId="0" fontId="13" fillId="0" borderId="2" xfId="0" applyFont="1" applyBorder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 wrapText="1"/>
    </xf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26" xfId="0" applyFont="1" applyFill="1" applyBorder="1"/>
    <xf numFmtId="0" fontId="3" fillId="3" borderId="26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3" borderId="7" xfId="0" applyFont="1" applyFill="1" applyBorder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vertical="center" wrapText="1"/>
      <protection locked="0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Protection="1">
      <protection locked="0"/>
    </xf>
    <xf numFmtId="0" fontId="4" fillId="4" borderId="23" xfId="0" applyFont="1" applyFill="1" applyBorder="1" applyAlignment="1" applyProtection="1">
      <alignment horizontal="right"/>
      <protection locked="0"/>
    </xf>
    <xf numFmtId="0" fontId="4" fillId="4" borderId="24" xfId="0" applyFont="1" applyFill="1" applyBorder="1" applyProtection="1">
      <protection locked="0"/>
    </xf>
    <xf numFmtId="0" fontId="3" fillId="4" borderId="18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5" fillId="5" borderId="22" xfId="0" applyFont="1" applyFill="1" applyBorder="1"/>
    <xf numFmtId="0" fontId="4" fillId="5" borderId="23" xfId="0" applyFont="1" applyFill="1" applyBorder="1"/>
    <xf numFmtId="0" fontId="4" fillId="5" borderId="24" xfId="0" applyFont="1" applyFill="1" applyBorder="1" applyAlignment="1">
      <alignment horizontal="center"/>
    </xf>
    <xf numFmtId="0" fontId="4" fillId="5" borderId="22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right"/>
      <protection locked="0"/>
    </xf>
    <xf numFmtId="0" fontId="4" fillId="5" borderId="24" xfId="0" applyFont="1" applyFill="1" applyBorder="1" applyProtection="1"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vertical="center" wrapText="1"/>
      <protection locked="0"/>
    </xf>
    <xf numFmtId="0" fontId="4" fillId="6" borderId="22" xfId="0" applyFont="1" applyFill="1" applyBorder="1" applyAlignment="1" applyProtection="1">
      <alignment horizontal="left" vertical="center"/>
      <protection locked="0"/>
    </xf>
    <xf numFmtId="0" fontId="3" fillId="6" borderId="23" xfId="0" applyFont="1" applyFill="1" applyBorder="1" applyAlignment="1" applyProtection="1">
      <alignment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Protection="1">
      <protection locked="0"/>
    </xf>
    <xf numFmtId="0" fontId="4" fillId="6" borderId="23" xfId="0" applyFont="1" applyFill="1" applyBorder="1" applyAlignment="1" applyProtection="1">
      <alignment horizontal="right"/>
      <protection locked="0"/>
    </xf>
    <xf numFmtId="0" fontId="4" fillId="6" borderId="24" xfId="0" applyFont="1" applyFill="1" applyBorder="1" applyProtection="1"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Protection="1"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4" borderId="37" xfId="0" applyFont="1" applyFill="1" applyBorder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vertical="center" wrapText="1"/>
    </xf>
    <xf numFmtId="0" fontId="3" fillId="4" borderId="35" xfId="0" applyFont="1" applyFill="1" applyBorder="1" applyAlignment="1" applyProtection="1">
      <alignment vertical="center" wrapText="1"/>
      <protection locked="0"/>
    </xf>
    <xf numFmtId="0" fontId="3" fillId="4" borderId="36" xfId="0" applyFont="1" applyFill="1" applyBorder="1" applyAlignment="1" applyProtection="1">
      <alignment vertical="center" wrapText="1"/>
      <protection locked="0"/>
    </xf>
    <xf numFmtId="0" fontId="16" fillId="5" borderId="37" xfId="0" applyFont="1" applyFill="1" applyBorder="1" applyAlignment="1" applyProtection="1">
      <alignment vertical="center" wrapText="1"/>
      <protection locked="0"/>
    </xf>
    <xf numFmtId="0" fontId="16" fillId="5" borderId="35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 applyProtection="1">
      <alignment vertical="center" wrapText="1"/>
      <protection locked="0"/>
    </xf>
    <xf numFmtId="0" fontId="3" fillId="4" borderId="38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view="pageLayout" zoomScaleNormal="90" workbookViewId="0">
      <selection activeCell="G15" sqref="G15"/>
    </sheetView>
  </sheetViews>
  <sheetFormatPr defaultColWidth="9.140625" defaultRowHeight="15"/>
  <cols>
    <col min="1" max="1" width="13.140625" style="2" customWidth="1"/>
    <col min="2" max="2" width="19.7109375" style="2" customWidth="1"/>
    <col min="3" max="3" width="5.7109375" style="2" customWidth="1"/>
    <col min="4" max="4" width="5.42578125" style="14" customWidth="1"/>
    <col min="5" max="5" width="5.7109375" style="2" customWidth="1"/>
    <col min="6" max="7" width="6.7109375" style="2" customWidth="1"/>
    <col min="8" max="8" width="11.7109375" style="2" customWidth="1"/>
    <col min="9" max="9" width="12" style="2" customWidth="1"/>
    <col min="10" max="10" width="32.42578125" style="2" customWidth="1"/>
    <col min="11" max="12" width="7.140625" style="2" customWidth="1"/>
    <col min="13" max="13" width="8.28515625" style="2" customWidth="1"/>
    <col min="14" max="15" width="9.140625" style="2"/>
    <col min="16" max="16" width="9.42578125" style="2" customWidth="1"/>
    <col min="17" max="17" width="9.140625" style="2"/>
    <col min="18" max="18" width="29.28515625" style="2" customWidth="1"/>
    <col min="19" max="16384" width="9.140625" style="2"/>
  </cols>
  <sheetData>
    <row r="1" spans="1:14" s="1" customFormat="1" ht="60.75" thickBot="1">
      <c r="A1" s="15" t="s">
        <v>0</v>
      </c>
      <c r="B1" s="16" t="s">
        <v>1</v>
      </c>
      <c r="C1" s="16" t="s">
        <v>114</v>
      </c>
      <c r="D1" s="16" t="s">
        <v>8</v>
      </c>
      <c r="E1" s="16" t="s">
        <v>30</v>
      </c>
      <c r="F1" s="17" t="s">
        <v>10</v>
      </c>
      <c r="G1" s="18"/>
      <c r="H1" s="116" t="s">
        <v>43</v>
      </c>
      <c r="I1" s="59" t="s">
        <v>0</v>
      </c>
      <c r="J1" s="60" t="s">
        <v>1</v>
      </c>
      <c r="K1" s="60" t="s">
        <v>114</v>
      </c>
      <c r="L1" s="60" t="s">
        <v>8</v>
      </c>
      <c r="M1" s="60" t="s">
        <v>44</v>
      </c>
      <c r="N1" s="60" t="s">
        <v>10</v>
      </c>
    </row>
    <row r="2" spans="1:14" ht="15.75" customHeight="1" thickBot="1">
      <c r="A2" s="19"/>
      <c r="B2" s="20" t="s">
        <v>7</v>
      </c>
      <c r="C2" s="21"/>
      <c r="D2" s="22"/>
      <c r="E2" s="21"/>
      <c r="F2" s="23"/>
      <c r="G2" s="24"/>
      <c r="H2" s="117"/>
      <c r="I2" s="118" t="s">
        <v>11</v>
      </c>
      <c r="J2" s="119"/>
      <c r="K2" s="119"/>
      <c r="L2" s="119"/>
      <c r="M2" s="119"/>
      <c r="N2" s="120"/>
    </row>
    <row r="3" spans="1:14" s="4" customFormat="1" ht="15" customHeight="1">
      <c r="A3" s="74" t="s">
        <v>12</v>
      </c>
      <c r="B3" s="25" t="s">
        <v>83</v>
      </c>
      <c r="C3" s="75"/>
      <c r="D3" s="76" t="s">
        <v>3</v>
      </c>
      <c r="E3" s="75"/>
      <c r="F3" s="73"/>
      <c r="G3" s="3"/>
      <c r="H3" s="121" t="s">
        <v>45</v>
      </c>
      <c r="I3" s="134" t="s">
        <v>118</v>
      </c>
      <c r="J3" s="77" t="s">
        <v>121</v>
      </c>
      <c r="K3" s="101"/>
      <c r="L3" s="62" t="s">
        <v>9</v>
      </c>
      <c r="M3" s="102"/>
      <c r="N3" s="63">
        <f t="shared" ref="N3:N22" si="0">IF(M3="A",4,IF(M3="B",3,IF(M3="C",2,IF(M3="D",1,0))))*K3</f>
        <v>0</v>
      </c>
    </row>
    <row r="4" spans="1:14" s="4" customFormat="1" ht="13.5" customHeight="1">
      <c r="A4" s="27" t="s">
        <v>14</v>
      </c>
      <c r="B4" s="26" t="s">
        <v>4</v>
      </c>
      <c r="C4" s="99"/>
      <c r="D4" s="55" t="s">
        <v>9</v>
      </c>
      <c r="E4" s="100"/>
      <c r="F4" s="57">
        <f>IF(E4="A",4,IF(E4="B",3,IF(E4="C",2,IF(E4="D",1,0))))*C4</f>
        <v>0</v>
      </c>
      <c r="G4" s="3"/>
      <c r="H4" s="122"/>
      <c r="I4" s="135" t="s">
        <v>119</v>
      </c>
      <c r="J4" s="61" t="s">
        <v>122</v>
      </c>
      <c r="K4" s="101"/>
      <c r="L4" s="62" t="s">
        <v>9</v>
      </c>
      <c r="M4" s="102"/>
      <c r="N4" s="63">
        <f t="shared" si="0"/>
        <v>0</v>
      </c>
    </row>
    <row r="5" spans="1:14" s="4" customFormat="1" ht="12.75" customHeight="1">
      <c r="A5" s="27" t="s">
        <v>13</v>
      </c>
      <c r="B5" s="26" t="s">
        <v>31</v>
      </c>
      <c r="C5" s="99"/>
      <c r="D5" s="55" t="s">
        <v>9</v>
      </c>
      <c r="E5" s="100"/>
      <c r="F5" s="57">
        <f>IF(E5="A",4,IF(E5="B",3,IF(E5="C",2,IF(E5="D",1,0))))*C5</f>
        <v>0</v>
      </c>
      <c r="G5" s="5"/>
      <c r="H5" s="123"/>
      <c r="I5" s="136" t="s">
        <v>120</v>
      </c>
      <c r="J5" s="64" t="s">
        <v>46</v>
      </c>
      <c r="K5" s="101"/>
      <c r="L5" s="62" t="s">
        <v>9</v>
      </c>
      <c r="M5" s="102"/>
      <c r="N5" s="63">
        <f t="shared" si="0"/>
        <v>0</v>
      </c>
    </row>
    <row r="6" spans="1:14" s="4" customFormat="1" ht="12" customHeight="1">
      <c r="A6" s="27" t="s">
        <v>15</v>
      </c>
      <c r="B6" s="26" t="s">
        <v>32</v>
      </c>
      <c r="C6" s="54"/>
      <c r="D6" s="55" t="s">
        <v>3</v>
      </c>
      <c r="E6" s="56"/>
      <c r="F6" s="58"/>
      <c r="G6" s="5"/>
      <c r="H6" s="125" t="s">
        <v>89</v>
      </c>
      <c r="I6" s="137" t="s">
        <v>38</v>
      </c>
      <c r="J6" s="88" t="s">
        <v>71</v>
      </c>
      <c r="K6" s="101"/>
      <c r="L6" s="62" t="s">
        <v>9</v>
      </c>
      <c r="M6" s="102"/>
      <c r="N6" s="63">
        <f t="shared" ref="N6" si="1">IF(M6="A",4,IF(M6="B",3,IF(M6="C",2,IF(M6="D",1,0))))*K6</f>
        <v>0</v>
      </c>
    </row>
    <row r="7" spans="1:14" s="4" customFormat="1" ht="12" customHeight="1">
      <c r="A7" s="27" t="s">
        <v>16</v>
      </c>
      <c r="B7" s="26" t="s">
        <v>81</v>
      </c>
      <c r="C7" s="99"/>
      <c r="D7" s="55" t="s">
        <v>9</v>
      </c>
      <c r="E7" s="100"/>
      <c r="F7" s="57">
        <f>IF(E7="A",4,IF(E7="B",3,IF(E7="C",2,IF(E7="D",1,0))))*C7</f>
        <v>0</v>
      </c>
      <c r="G7" s="5"/>
      <c r="H7" s="126"/>
      <c r="I7" s="138" t="s">
        <v>128</v>
      </c>
      <c r="J7" s="87" t="s">
        <v>90</v>
      </c>
      <c r="K7" s="101"/>
      <c r="L7" s="62" t="s">
        <v>9</v>
      </c>
      <c r="M7" s="102"/>
      <c r="N7" s="63">
        <f t="shared" si="0"/>
        <v>0</v>
      </c>
    </row>
    <row r="8" spans="1:14" s="4" customFormat="1" ht="11.25">
      <c r="A8" s="27" t="s">
        <v>17</v>
      </c>
      <c r="B8" s="26" t="s">
        <v>33</v>
      </c>
      <c r="C8" s="99"/>
      <c r="D8" s="55" t="s">
        <v>9</v>
      </c>
      <c r="E8" s="100"/>
      <c r="F8" s="57">
        <f t="shared" ref="F8:F13" si="2">IF(E8="A",4,IF(E8="B",3,IF(E8="C",2,IF(E8="D",1,0))))*C8</f>
        <v>0</v>
      </c>
      <c r="G8" s="5"/>
      <c r="H8" s="127" t="s">
        <v>91</v>
      </c>
      <c r="I8" s="139" t="s">
        <v>63</v>
      </c>
      <c r="J8" s="88" t="s">
        <v>64</v>
      </c>
      <c r="K8" s="101"/>
      <c r="L8" s="62" t="s">
        <v>9</v>
      </c>
      <c r="M8" s="102"/>
      <c r="N8" s="63">
        <f t="shared" si="0"/>
        <v>0</v>
      </c>
    </row>
    <row r="9" spans="1:14" s="4" customFormat="1" ht="11.25" customHeight="1">
      <c r="A9" s="27" t="s">
        <v>18</v>
      </c>
      <c r="B9" s="26" t="s">
        <v>5</v>
      </c>
      <c r="C9" s="99"/>
      <c r="D9" s="55" t="s">
        <v>9</v>
      </c>
      <c r="E9" s="100"/>
      <c r="F9" s="57">
        <f t="shared" si="2"/>
        <v>0</v>
      </c>
      <c r="G9" s="5"/>
      <c r="H9" s="124"/>
      <c r="I9" s="140" t="s">
        <v>38</v>
      </c>
      <c r="J9" s="86" t="s">
        <v>107</v>
      </c>
      <c r="K9" s="101"/>
      <c r="L9" s="62" t="s">
        <v>9</v>
      </c>
      <c r="M9" s="102"/>
      <c r="N9" s="63">
        <f t="shared" ref="N9:N10" si="3">IF(M9="A",4,IF(M9="B",3,IF(M9="C",2,IF(M9="D",1,0))))*K9</f>
        <v>0</v>
      </c>
    </row>
    <row r="10" spans="1:14" s="4" customFormat="1" ht="11.25">
      <c r="A10" s="27" t="s">
        <v>19</v>
      </c>
      <c r="B10" s="26" t="s">
        <v>34</v>
      </c>
      <c r="C10" s="99"/>
      <c r="D10" s="55" t="s">
        <v>9</v>
      </c>
      <c r="E10" s="100"/>
      <c r="F10" s="57">
        <f t="shared" si="2"/>
        <v>0</v>
      </c>
      <c r="G10" s="5"/>
      <c r="H10" s="124"/>
      <c r="I10" s="140" t="s">
        <v>52</v>
      </c>
      <c r="J10" s="86" t="s">
        <v>72</v>
      </c>
      <c r="K10" s="101"/>
      <c r="L10" s="62" t="s">
        <v>9</v>
      </c>
      <c r="M10" s="102"/>
      <c r="N10" s="63">
        <f t="shared" si="3"/>
        <v>0</v>
      </c>
    </row>
    <row r="11" spans="1:14" s="4" customFormat="1" ht="11.25">
      <c r="A11" s="27" t="s">
        <v>20</v>
      </c>
      <c r="B11" s="26" t="s">
        <v>82</v>
      </c>
      <c r="C11" s="99"/>
      <c r="D11" s="55" t="s">
        <v>9</v>
      </c>
      <c r="E11" s="100"/>
      <c r="F11" s="57">
        <f t="shared" si="2"/>
        <v>0</v>
      </c>
      <c r="G11" s="5"/>
      <c r="H11" s="124"/>
      <c r="I11" s="141" t="s">
        <v>98</v>
      </c>
      <c r="J11" s="79" t="s">
        <v>102</v>
      </c>
      <c r="K11" s="101"/>
      <c r="L11" s="62" t="s">
        <v>9</v>
      </c>
      <c r="M11" s="102"/>
      <c r="N11" s="63">
        <f t="shared" si="0"/>
        <v>0</v>
      </c>
    </row>
    <row r="12" spans="1:14" s="4" customFormat="1" ht="11.25">
      <c r="A12" s="27" t="s">
        <v>21</v>
      </c>
      <c r="B12" s="26" t="s">
        <v>6</v>
      </c>
      <c r="C12" s="99"/>
      <c r="D12" s="55" t="s">
        <v>9</v>
      </c>
      <c r="E12" s="99"/>
      <c r="F12" s="57">
        <f t="shared" si="2"/>
        <v>0</v>
      </c>
      <c r="G12" s="5"/>
      <c r="H12" s="124"/>
      <c r="I12" s="141" t="s">
        <v>99</v>
      </c>
      <c r="J12" s="79" t="s">
        <v>103</v>
      </c>
      <c r="K12" s="99"/>
      <c r="L12" s="62" t="s">
        <v>9</v>
      </c>
      <c r="M12" s="102"/>
      <c r="N12" s="63">
        <f t="shared" si="0"/>
        <v>0</v>
      </c>
    </row>
    <row r="13" spans="1:14" s="4" customFormat="1" ht="11.25">
      <c r="A13" s="27" t="s">
        <v>22</v>
      </c>
      <c r="B13" s="26" t="s">
        <v>85</v>
      </c>
      <c r="C13" s="99"/>
      <c r="D13" s="55" t="s">
        <v>9</v>
      </c>
      <c r="E13" s="99"/>
      <c r="F13" s="57">
        <f t="shared" si="2"/>
        <v>0</v>
      </c>
      <c r="G13" s="5"/>
      <c r="H13" s="126"/>
      <c r="I13" s="142" t="s">
        <v>123</v>
      </c>
      <c r="J13" s="80" t="s">
        <v>104</v>
      </c>
      <c r="K13" s="99"/>
      <c r="L13" s="62" t="s">
        <v>9</v>
      </c>
      <c r="M13" s="102"/>
      <c r="N13" s="63">
        <f t="shared" ref="N13:N17" si="4">IF(M13="A",4,IF(M13="B",3,IF(M13="C",2,IF(M13="D",1,0))))*K13</f>
        <v>0</v>
      </c>
    </row>
    <row r="14" spans="1:14" s="4" customFormat="1" ht="11.25" customHeight="1">
      <c r="A14" s="27" t="s">
        <v>23</v>
      </c>
      <c r="B14" s="26" t="s">
        <v>84</v>
      </c>
      <c r="C14" s="54"/>
      <c r="D14" s="55" t="s">
        <v>3</v>
      </c>
      <c r="E14" s="54"/>
      <c r="F14" s="72"/>
      <c r="G14" s="5"/>
      <c r="H14" s="127" t="s">
        <v>92</v>
      </c>
      <c r="I14" s="141" t="s">
        <v>63</v>
      </c>
      <c r="J14" s="79" t="s">
        <v>64</v>
      </c>
      <c r="K14" s="99"/>
      <c r="L14" s="62" t="s">
        <v>9</v>
      </c>
      <c r="M14" s="102"/>
      <c r="N14" s="63">
        <f t="shared" si="4"/>
        <v>0</v>
      </c>
    </row>
    <row r="15" spans="1:14" s="4" customFormat="1" ht="15" customHeight="1" thickBot="1">
      <c r="A15" s="28"/>
      <c r="B15" s="29" t="s">
        <v>25</v>
      </c>
      <c r="C15" s="44">
        <f>SUM(C7:C13,C5,C4)</f>
        <v>0</v>
      </c>
      <c r="D15" s="45"/>
      <c r="E15" s="29" t="s">
        <v>24</v>
      </c>
      <c r="F15" s="46">
        <f>SUM(F4:F13)</f>
        <v>0</v>
      </c>
      <c r="G15" s="43"/>
      <c r="H15" s="128"/>
      <c r="I15" s="141" t="s">
        <v>105</v>
      </c>
      <c r="J15" s="79" t="s">
        <v>100</v>
      </c>
      <c r="K15" s="99"/>
      <c r="L15" s="62" t="s">
        <v>9</v>
      </c>
      <c r="M15" s="102"/>
      <c r="N15" s="63">
        <f t="shared" si="4"/>
        <v>0</v>
      </c>
    </row>
    <row r="16" spans="1:14" s="4" customFormat="1" ht="11.25" customHeight="1">
      <c r="A16" s="67"/>
      <c r="B16" s="68"/>
      <c r="C16" s="69"/>
      <c r="D16" s="70"/>
      <c r="E16" s="68"/>
      <c r="F16" s="71"/>
      <c r="G16" s="43"/>
      <c r="H16" s="128"/>
      <c r="I16" s="141" t="s">
        <v>106</v>
      </c>
      <c r="J16" s="79" t="s">
        <v>101</v>
      </c>
      <c r="K16" s="99"/>
      <c r="L16" s="62" t="s">
        <v>9</v>
      </c>
      <c r="M16" s="102"/>
      <c r="N16" s="63">
        <f t="shared" si="4"/>
        <v>0</v>
      </c>
    </row>
    <row r="17" spans="1:14" s="4" customFormat="1" ht="18" customHeight="1">
      <c r="A17" s="30" t="s">
        <v>2</v>
      </c>
      <c r="B17" s="31" t="e">
        <f>(F15/C15)</f>
        <v>#DIV/0!</v>
      </c>
      <c r="C17" s="48" t="s">
        <v>28</v>
      </c>
      <c r="D17" s="49"/>
      <c r="E17" s="50"/>
      <c r="F17" s="34"/>
      <c r="G17" s="47"/>
      <c r="H17" s="129"/>
      <c r="I17" s="142" t="s">
        <v>99</v>
      </c>
      <c r="J17" s="80" t="s">
        <v>103</v>
      </c>
      <c r="K17" s="99"/>
      <c r="L17" s="62" t="s">
        <v>9</v>
      </c>
      <c r="M17" s="102"/>
      <c r="N17" s="63">
        <f t="shared" si="4"/>
        <v>0</v>
      </c>
    </row>
    <row r="18" spans="1:14" s="4" customFormat="1" ht="12.95" customHeight="1" thickBot="1">
      <c r="A18" s="32" t="s">
        <v>7</v>
      </c>
      <c r="B18" s="33"/>
      <c r="C18" s="51" t="s">
        <v>26</v>
      </c>
      <c r="D18" s="34"/>
      <c r="E18" s="34"/>
      <c r="F18" s="34"/>
      <c r="G18" s="47"/>
      <c r="H18" s="127" t="s">
        <v>93</v>
      </c>
      <c r="I18" s="137" t="s">
        <v>38</v>
      </c>
      <c r="J18" s="86" t="s">
        <v>107</v>
      </c>
      <c r="K18" s="99"/>
      <c r="L18" s="62" t="s">
        <v>9</v>
      </c>
      <c r="M18" s="102"/>
      <c r="N18" s="63">
        <f t="shared" ref="N18:N21" si="5">IF(M18="A",4,IF(M18="B",3,IF(M18="C",2,IF(M18="D",1,0))))*K18</f>
        <v>0</v>
      </c>
    </row>
    <row r="19" spans="1:14" s="4" customFormat="1" ht="15.75" customHeight="1">
      <c r="A19" s="34"/>
      <c r="B19" s="34"/>
      <c r="C19" s="52" t="s">
        <v>27</v>
      </c>
      <c r="D19" s="53"/>
      <c r="E19" s="34"/>
      <c r="F19" s="34"/>
      <c r="G19" s="34"/>
      <c r="H19" s="128"/>
      <c r="I19" s="141" t="s">
        <v>108</v>
      </c>
      <c r="J19" s="79" t="s">
        <v>110</v>
      </c>
      <c r="K19" s="99"/>
      <c r="L19" s="62" t="s">
        <v>9</v>
      </c>
      <c r="M19" s="102"/>
      <c r="N19" s="63">
        <f t="shared" si="5"/>
        <v>0</v>
      </c>
    </row>
    <row r="20" spans="1:14" s="4" customFormat="1" ht="12" customHeight="1">
      <c r="A20" s="34"/>
      <c r="B20" s="34"/>
      <c r="C20" s="52"/>
      <c r="D20" s="53"/>
      <c r="E20" s="34"/>
      <c r="F20" s="34"/>
      <c r="G20" s="34"/>
      <c r="H20" s="129"/>
      <c r="I20" s="142" t="s">
        <v>109</v>
      </c>
      <c r="J20" s="80" t="s">
        <v>111</v>
      </c>
      <c r="K20" s="99"/>
      <c r="L20" s="62" t="s">
        <v>9</v>
      </c>
      <c r="M20" s="102"/>
      <c r="N20" s="63">
        <f t="shared" si="5"/>
        <v>0</v>
      </c>
    </row>
    <row r="21" spans="1:14" s="4" customFormat="1" ht="24.75" customHeight="1" thickBot="1">
      <c r="C21" s="34"/>
      <c r="D21" s="53"/>
      <c r="E21" s="34"/>
      <c r="F21" s="34"/>
      <c r="G21" s="34"/>
      <c r="H21" s="89" t="s">
        <v>94</v>
      </c>
      <c r="I21" s="137" t="s">
        <v>96</v>
      </c>
      <c r="J21" s="78" t="s">
        <v>97</v>
      </c>
      <c r="K21" s="99"/>
      <c r="L21" s="62" t="s">
        <v>9</v>
      </c>
      <c r="M21" s="102"/>
      <c r="N21" s="63">
        <f t="shared" si="5"/>
        <v>0</v>
      </c>
    </row>
    <row r="22" spans="1:14" s="4" customFormat="1" ht="18.75">
      <c r="A22" s="35" t="s">
        <v>2</v>
      </c>
      <c r="B22" s="36" t="e">
        <f>(SUM(N45,N44)/SUM(K45,K44))</f>
        <v>#DIV/0!</v>
      </c>
      <c r="C22" s="48" t="s">
        <v>29</v>
      </c>
      <c r="D22" s="49"/>
      <c r="E22" s="34"/>
      <c r="F22" s="34"/>
      <c r="G22" s="34"/>
      <c r="H22" s="115" t="s">
        <v>95</v>
      </c>
      <c r="I22" s="143" t="s">
        <v>48</v>
      </c>
      <c r="J22" s="103"/>
      <c r="K22" s="99"/>
      <c r="L22" s="62" t="s">
        <v>9</v>
      </c>
      <c r="M22" s="102"/>
      <c r="N22" s="63">
        <f t="shared" si="0"/>
        <v>0</v>
      </c>
    </row>
    <row r="23" spans="1:14" s="4" customFormat="1" ht="13.5" customHeight="1" thickBot="1">
      <c r="A23" s="37" t="s">
        <v>11</v>
      </c>
      <c r="B23" s="38"/>
      <c r="C23" s="51" t="s">
        <v>26</v>
      </c>
      <c r="D23" s="34"/>
      <c r="E23" s="34"/>
      <c r="F23" s="34"/>
      <c r="G23" s="34"/>
      <c r="H23" s="130"/>
      <c r="I23" s="144" t="s">
        <v>49</v>
      </c>
      <c r="J23" s="104"/>
      <c r="K23" s="99"/>
      <c r="L23" s="62" t="s">
        <v>9</v>
      </c>
      <c r="M23" s="102"/>
      <c r="N23" s="63">
        <f t="shared" ref="N23:N24" si="6">IF(M23="A",4,IF(M23="B",3,IF(M23="C",2,IF(M23="D",1,0))))*K23</f>
        <v>0</v>
      </c>
    </row>
    <row r="24" spans="1:14" s="4" customFormat="1" ht="18.95" customHeight="1" thickBot="1">
      <c r="A24" s="39"/>
      <c r="B24" s="40"/>
      <c r="C24" s="52" t="s">
        <v>27</v>
      </c>
      <c r="D24" s="53"/>
      <c r="E24" s="34"/>
      <c r="F24" s="34"/>
      <c r="G24" s="34"/>
      <c r="H24" s="130"/>
      <c r="I24" s="144" t="s">
        <v>50</v>
      </c>
      <c r="J24" s="104"/>
      <c r="K24" s="99"/>
      <c r="L24" s="62" t="s">
        <v>9</v>
      </c>
      <c r="M24" s="102"/>
      <c r="N24" s="63">
        <f t="shared" si="6"/>
        <v>0</v>
      </c>
    </row>
    <row r="25" spans="1:14" s="4" customFormat="1" ht="13.5" customHeight="1" thickBot="1">
      <c r="A25" s="41"/>
      <c r="B25" s="42"/>
      <c r="C25" s="34"/>
      <c r="D25" s="53"/>
      <c r="E25" s="34"/>
      <c r="F25" s="34"/>
      <c r="G25" s="34"/>
      <c r="H25" s="132"/>
      <c r="I25" s="145" t="s">
        <v>115</v>
      </c>
      <c r="J25" s="81"/>
      <c r="K25" s="82">
        <f>SUM(K6:K24)</f>
        <v>0</v>
      </c>
      <c r="L25" s="83"/>
      <c r="M25" s="84" t="s">
        <v>51</v>
      </c>
      <c r="N25" s="85">
        <f>SUM(N6:N24)</f>
        <v>0</v>
      </c>
    </row>
    <row r="26" spans="1:14" s="4" customFormat="1" ht="14.25" customHeight="1" thickBot="1">
      <c r="A26" s="34"/>
      <c r="B26" s="34"/>
      <c r="C26" s="34"/>
      <c r="D26" s="53"/>
      <c r="E26" s="34"/>
      <c r="F26" s="34"/>
      <c r="G26" s="34"/>
      <c r="H26" s="115" t="s">
        <v>112</v>
      </c>
      <c r="I26" s="146" t="s">
        <v>37</v>
      </c>
      <c r="J26" s="108" t="s">
        <v>47</v>
      </c>
      <c r="K26" s="101"/>
      <c r="L26" s="65" t="s">
        <v>9</v>
      </c>
      <c r="M26" s="107"/>
      <c r="N26" s="66">
        <f t="shared" ref="N26:N43" si="7">IF(M26="A",4,IF(M26="B",3,IF(M26="C",2,IF(M26="D",1,0))))*K26</f>
        <v>0</v>
      </c>
    </row>
    <row r="27" spans="1:14" s="4" customFormat="1" ht="12" customHeight="1" thickBot="1">
      <c r="A27" s="90" t="s">
        <v>113</v>
      </c>
      <c r="B27" s="91"/>
      <c r="C27" s="92"/>
      <c r="D27" s="53"/>
      <c r="E27" s="34"/>
      <c r="F27" s="34"/>
      <c r="G27" s="34"/>
      <c r="H27" s="130"/>
      <c r="I27" s="141" t="s">
        <v>73</v>
      </c>
      <c r="J27" s="79" t="s">
        <v>74</v>
      </c>
      <c r="K27" s="105"/>
      <c r="L27" s="65" t="s">
        <v>9</v>
      </c>
      <c r="M27" s="107"/>
      <c r="N27" s="66">
        <f t="shared" si="7"/>
        <v>0</v>
      </c>
    </row>
    <row r="28" spans="1:14" s="4" customFormat="1" ht="11.25" customHeight="1">
      <c r="A28" s="34"/>
      <c r="B28" s="34"/>
      <c r="C28" s="34"/>
      <c r="D28" s="53"/>
      <c r="E28" s="34"/>
      <c r="F28" s="34"/>
      <c r="G28" s="34"/>
      <c r="H28" s="130"/>
      <c r="I28" s="141" t="s">
        <v>75</v>
      </c>
      <c r="J28" s="79" t="s">
        <v>78</v>
      </c>
      <c r="K28" s="106"/>
      <c r="L28" s="65" t="s">
        <v>9</v>
      </c>
      <c r="M28" s="107"/>
      <c r="N28" s="66">
        <f t="shared" si="7"/>
        <v>0</v>
      </c>
    </row>
    <row r="29" spans="1:14" s="4" customFormat="1" ht="15.75" customHeight="1">
      <c r="A29" s="6"/>
      <c r="B29" s="6"/>
      <c r="C29" s="6"/>
      <c r="D29" s="7"/>
      <c r="E29" s="6"/>
      <c r="F29" s="6"/>
      <c r="G29" s="34"/>
      <c r="H29" s="130"/>
      <c r="I29" s="141" t="s">
        <v>76</v>
      </c>
      <c r="J29" s="79" t="s">
        <v>79</v>
      </c>
      <c r="K29" s="106"/>
      <c r="L29" s="65" t="s">
        <v>9</v>
      </c>
      <c r="M29" s="107"/>
      <c r="N29" s="66">
        <f t="shared" ref="N29" si="8">IF(M29="A",4,IF(M29="B",3,IF(M29="C",2,IF(M29="D",1,0))))*K29</f>
        <v>0</v>
      </c>
    </row>
    <row r="30" spans="1:14" s="4" customFormat="1" ht="11.25" customHeight="1">
      <c r="A30" s="6"/>
      <c r="B30" s="6"/>
      <c r="C30" s="6"/>
      <c r="D30" s="7"/>
      <c r="E30" s="6"/>
      <c r="F30" s="6"/>
      <c r="G30" s="34"/>
      <c r="H30" s="131"/>
      <c r="I30" s="142" t="s">
        <v>77</v>
      </c>
      <c r="J30" s="80" t="s">
        <v>80</v>
      </c>
      <c r="K30" s="105"/>
      <c r="L30" s="65" t="s">
        <v>9</v>
      </c>
      <c r="M30" s="107"/>
      <c r="N30" s="66">
        <f t="shared" si="7"/>
        <v>0</v>
      </c>
    </row>
    <row r="31" spans="1:14" s="4" customFormat="1" ht="11.25" customHeight="1">
      <c r="A31" s="6"/>
      <c r="B31" s="6"/>
      <c r="C31" s="6"/>
      <c r="D31" s="7"/>
      <c r="E31" s="6"/>
      <c r="F31" s="9"/>
      <c r="G31" s="6"/>
      <c r="H31" s="115" t="s">
        <v>70</v>
      </c>
      <c r="I31" s="137" t="s">
        <v>86</v>
      </c>
      <c r="J31" s="78" t="s">
        <v>69</v>
      </c>
      <c r="K31" s="106"/>
      <c r="L31" s="65" t="s">
        <v>9</v>
      </c>
      <c r="M31" s="107"/>
      <c r="N31" s="66">
        <f t="shared" ref="N31:N32" si="9">IF(M31="A",4,IF(M31="B",3,IF(M31="C",2,IF(M31="D",1,0))))*K31</f>
        <v>0</v>
      </c>
    </row>
    <row r="32" spans="1:14" s="4" customFormat="1" ht="11.25" customHeight="1">
      <c r="A32" s="10"/>
      <c r="B32" s="8"/>
      <c r="C32" s="8"/>
      <c r="D32" s="7"/>
      <c r="E32" s="6"/>
      <c r="F32" s="6"/>
      <c r="G32" s="6"/>
      <c r="H32" s="130"/>
      <c r="I32" s="141" t="s">
        <v>87</v>
      </c>
      <c r="J32" s="79" t="s">
        <v>88</v>
      </c>
      <c r="K32" s="106"/>
      <c r="L32" s="65" t="s">
        <v>9</v>
      </c>
      <c r="M32" s="107"/>
      <c r="N32" s="66">
        <f t="shared" si="9"/>
        <v>0</v>
      </c>
    </row>
    <row r="33" spans="1:15" s="4" customFormat="1" ht="11.25" customHeight="1">
      <c r="A33" s="10"/>
      <c r="B33" s="8"/>
      <c r="C33" s="8"/>
      <c r="D33" s="7"/>
      <c r="E33" s="6"/>
      <c r="F33" s="6"/>
      <c r="G33" s="6"/>
      <c r="H33" s="130"/>
      <c r="I33" s="141" t="s">
        <v>124</v>
      </c>
      <c r="J33" s="79" t="s">
        <v>126</v>
      </c>
      <c r="K33" s="106"/>
      <c r="L33" s="65" t="s">
        <v>9</v>
      </c>
      <c r="M33" s="107"/>
      <c r="N33" s="66">
        <f t="shared" ref="N33:N34" si="10">IF(M33="A",4,IF(M33="B",3,IF(M33="C",2,IF(M33="D",1,0))))*K33</f>
        <v>0</v>
      </c>
    </row>
    <row r="34" spans="1:15" s="4" customFormat="1" ht="11.25" customHeight="1">
      <c r="A34" s="10"/>
      <c r="B34" s="8"/>
      <c r="C34" s="8"/>
      <c r="D34" s="7"/>
      <c r="E34" s="6"/>
      <c r="F34" s="6"/>
      <c r="G34" s="6"/>
      <c r="H34" s="130"/>
      <c r="I34" s="141" t="s">
        <v>125</v>
      </c>
      <c r="J34" s="79" t="s">
        <v>127</v>
      </c>
      <c r="K34" s="106"/>
      <c r="L34" s="65" t="s">
        <v>9</v>
      </c>
      <c r="M34" s="107"/>
      <c r="N34" s="66">
        <f t="shared" si="10"/>
        <v>0</v>
      </c>
    </row>
    <row r="35" spans="1:15" s="4" customFormat="1" ht="12.75" customHeight="1">
      <c r="A35" s="6"/>
      <c r="B35" s="6"/>
      <c r="C35" s="6"/>
      <c r="D35" s="7"/>
      <c r="E35" s="6"/>
      <c r="F35" s="6"/>
      <c r="G35" s="9"/>
      <c r="H35" s="130"/>
      <c r="I35" s="141" t="s">
        <v>35</v>
      </c>
      <c r="J35" s="79" t="s">
        <v>61</v>
      </c>
      <c r="K35" s="106"/>
      <c r="L35" s="65" t="s">
        <v>9</v>
      </c>
      <c r="M35" s="107"/>
      <c r="N35" s="66">
        <f t="shared" si="7"/>
        <v>0</v>
      </c>
    </row>
    <row r="36" spans="1:15" s="4" customFormat="1" ht="12" customHeight="1">
      <c r="A36" s="6"/>
      <c r="D36" s="7"/>
      <c r="E36" s="6"/>
      <c r="G36" s="6"/>
      <c r="H36" s="131"/>
      <c r="I36" s="142" t="s">
        <v>36</v>
      </c>
      <c r="J36" s="80" t="s">
        <v>62</v>
      </c>
      <c r="K36" s="106"/>
      <c r="L36" s="65" t="s">
        <v>9</v>
      </c>
      <c r="M36" s="107"/>
      <c r="N36" s="66">
        <f t="shared" si="7"/>
        <v>0</v>
      </c>
    </row>
    <row r="37" spans="1:15" s="4" customFormat="1" ht="11.25" customHeight="1">
      <c r="D37" s="11"/>
      <c r="G37" s="6"/>
      <c r="H37" s="115" t="s">
        <v>67</v>
      </c>
      <c r="I37" s="137" t="s">
        <v>53</v>
      </c>
      <c r="J37" s="78" t="s">
        <v>39</v>
      </c>
      <c r="K37" s="105"/>
      <c r="L37" s="65" t="s">
        <v>9</v>
      </c>
      <c r="M37" s="107"/>
      <c r="N37" s="66">
        <f t="shared" si="7"/>
        <v>0</v>
      </c>
    </row>
    <row r="38" spans="1:15" s="4" customFormat="1" ht="11.25" customHeight="1">
      <c r="D38" s="11"/>
      <c r="H38" s="130"/>
      <c r="I38" s="141" t="s">
        <v>65</v>
      </c>
      <c r="J38" s="79" t="s">
        <v>66</v>
      </c>
      <c r="K38" s="105"/>
      <c r="L38" s="65" t="s">
        <v>9</v>
      </c>
      <c r="M38" s="107"/>
      <c r="N38" s="66">
        <f t="shared" si="7"/>
        <v>0</v>
      </c>
    </row>
    <row r="39" spans="1:15" s="4" customFormat="1" ht="11.25" customHeight="1">
      <c r="D39" s="12"/>
      <c r="E39" s="12"/>
      <c r="H39" s="130"/>
      <c r="I39" s="141" t="s">
        <v>54</v>
      </c>
      <c r="J39" s="79" t="s">
        <v>40</v>
      </c>
      <c r="K39" s="105"/>
      <c r="L39" s="65" t="s">
        <v>9</v>
      </c>
      <c r="M39" s="107"/>
      <c r="N39" s="66">
        <f t="shared" si="7"/>
        <v>0</v>
      </c>
    </row>
    <row r="40" spans="1:15" s="4" customFormat="1" ht="11.25" customHeight="1">
      <c r="D40" s="13"/>
      <c r="E40" s="5"/>
      <c r="H40" s="131"/>
      <c r="I40" s="142" t="s">
        <v>41</v>
      </c>
      <c r="J40" s="80" t="s">
        <v>42</v>
      </c>
      <c r="K40" s="105"/>
      <c r="L40" s="65" t="s">
        <v>9</v>
      </c>
      <c r="M40" s="107"/>
      <c r="N40" s="66">
        <f t="shared" si="7"/>
        <v>0</v>
      </c>
    </row>
    <row r="41" spans="1:15" s="4" customFormat="1" ht="11.25" customHeight="1">
      <c r="D41" s="11"/>
      <c r="F41" s="2"/>
      <c r="H41" s="115" t="s">
        <v>68</v>
      </c>
      <c r="I41" s="141" t="s">
        <v>59</v>
      </c>
      <c r="J41" s="79" t="s">
        <v>60</v>
      </c>
      <c r="K41" s="105"/>
      <c r="L41" s="65" t="s">
        <v>9</v>
      </c>
      <c r="M41" s="107"/>
      <c r="N41" s="66">
        <f t="shared" si="7"/>
        <v>0</v>
      </c>
    </row>
    <row r="42" spans="1:15" s="4" customFormat="1" ht="15" customHeight="1">
      <c r="A42" s="2"/>
      <c r="B42" s="2"/>
      <c r="C42" s="2"/>
      <c r="D42" s="14"/>
      <c r="E42" s="2"/>
      <c r="F42" s="2"/>
      <c r="H42" s="130"/>
      <c r="I42" s="141" t="s">
        <v>55</v>
      </c>
      <c r="J42" s="79" t="s">
        <v>56</v>
      </c>
      <c r="K42" s="105"/>
      <c r="L42" s="65" t="s">
        <v>9</v>
      </c>
      <c r="M42" s="107"/>
      <c r="N42" s="66">
        <f t="shared" si="7"/>
        <v>0</v>
      </c>
    </row>
    <row r="43" spans="1:15" s="4" customFormat="1" ht="15.75" thickBot="1">
      <c r="A43" s="2"/>
      <c r="B43" s="2"/>
      <c r="C43" s="2"/>
      <c r="D43" s="14"/>
      <c r="E43" s="2"/>
      <c r="F43" s="2"/>
      <c r="G43" s="2"/>
      <c r="H43" s="133"/>
      <c r="I43" s="147" t="s">
        <v>57</v>
      </c>
      <c r="J43" s="79" t="s">
        <v>58</v>
      </c>
      <c r="K43" s="105"/>
      <c r="L43" s="65" t="s">
        <v>9</v>
      </c>
      <c r="M43" s="107"/>
      <c r="N43" s="66">
        <f t="shared" si="7"/>
        <v>0</v>
      </c>
      <c r="O43" s="2"/>
    </row>
    <row r="44" spans="1:15" ht="15.75" thickBot="1">
      <c r="I44" s="109" t="s">
        <v>116</v>
      </c>
      <c r="J44" s="110"/>
      <c r="K44" s="111">
        <f>SUM(K26:K43)</f>
        <v>0</v>
      </c>
      <c r="L44" s="112"/>
      <c r="M44" s="113" t="s">
        <v>51</v>
      </c>
      <c r="N44" s="114">
        <f>SUM(N26:N43)</f>
        <v>0</v>
      </c>
    </row>
    <row r="45" spans="1:15" ht="15.75" thickBot="1">
      <c r="I45" s="93" t="s">
        <v>117</v>
      </c>
      <c r="J45" s="94"/>
      <c r="K45" s="95">
        <f>SUM(K3:K5)+K25+K44</f>
        <v>0</v>
      </c>
      <c r="L45" s="96"/>
      <c r="M45" s="97" t="s">
        <v>51</v>
      </c>
      <c r="N45" s="98">
        <f>SUM(N3:N5)+N25+N44</f>
        <v>0</v>
      </c>
    </row>
    <row r="46" spans="1:15">
      <c r="N46" s="4"/>
    </row>
    <row r="47" spans="1:15">
      <c r="N47" s="4"/>
    </row>
    <row r="48" spans="1:15">
      <c r="N48" s="4"/>
    </row>
    <row r="49" spans="14:14">
      <c r="N49" s="4"/>
    </row>
    <row r="50" spans="14:14">
      <c r="N50" s="4"/>
    </row>
  </sheetData>
  <sheetProtection formatCells="0"/>
  <mergeCells count="12">
    <mergeCell ref="H31:H36"/>
    <mergeCell ref="H37:H40"/>
    <mergeCell ref="H41:H43"/>
    <mergeCell ref="H1:H2"/>
    <mergeCell ref="I2:N2"/>
    <mergeCell ref="H3:H5"/>
    <mergeCell ref="H6:H7"/>
    <mergeCell ref="H8:H13"/>
    <mergeCell ref="H18:H20"/>
    <mergeCell ref="H14:H17"/>
    <mergeCell ref="H22:H24"/>
    <mergeCell ref="H26:H30"/>
  </mergeCells>
  <pageMargins left="0.25" right="0.25" top="0.75" bottom="0.75" header="0.3" footer="0.3"/>
  <pageSetup scale="80" orientation="landscape" r:id="rId1"/>
  <headerFooter>
    <oddHeader>&amp;L&amp;14BIOLOGY
&amp;11 (grades 9-12 certification)&amp;CStudent Name:
_________________________&amp;R&amp;12GPA Table   *3.00 - for professional 
education and 2.50 content area (not per individual course)</oddHeader>
    <oddFooter>&amp;L&amp;8For Questions and Help please see: Dr. Pareja&amp;C&amp;8Current as of 9/15/2025&amp;R&amp;8Revised to meet DESE requirements as of September 2025</oddFooter>
  </headerFooter>
  <ignoredErrors>
    <ignoredError sqref="N3:N24 N26:N45 K25 K44:K4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Hatfield, Charisse</cp:lastModifiedBy>
  <cp:lastPrinted>2022-05-25T14:02:26Z</cp:lastPrinted>
  <dcterms:created xsi:type="dcterms:W3CDTF">2018-01-24T19:50:47Z</dcterms:created>
  <dcterms:modified xsi:type="dcterms:W3CDTF">2025-09-15T13:43:14Z</dcterms:modified>
</cp:coreProperties>
</file>